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0" windowWidth="15480" windowHeight="11640" activeTab="0"/>
  </bookViews>
  <sheets>
    <sheet name="Notes" sheetId="1" r:id="rId1"/>
    <sheet name="Staff" sheetId="2" r:id="rId2"/>
    <sheet name="Year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Duty List" sheetId="14" r:id="rId14"/>
  </sheets>
  <definedNames>
    <definedName name="_2Lt._Bennett">'Staff'!#REF!</definedName>
    <definedName name="Capt._Palmer">'Staff'!$B$5</definedName>
    <definedName name="CV_Lindeman">'Staff'!$B$8</definedName>
    <definedName name="CV_Macleod">'Staff'!$B$9</definedName>
    <definedName name="CV_McBean">'Staff'!$B$7</definedName>
    <definedName name="CV_Quesnel">'Staff'!#REF!</definedName>
    <definedName name="CV_Whittley">'Staff'!$B$6</definedName>
    <definedName name="FSgt_Palmer_N.">'Staff'!$B$16</definedName>
    <definedName name="FSgt_Palmer_S.">'Staff'!$B$15</definedName>
    <definedName name="Lindeman_N.">'Staff'!$B$19</definedName>
    <definedName name="McBean_K.">'Staff'!$B$20</definedName>
    <definedName name="Palmer_B.">'Staff'!$B$18</definedName>
    <definedName name="_xlnm.Print_Area" localSheetId="10">'April'!$A$139:$G$178</definedName>
    <definedName name="_xlnm.Print_Area" localSheetId="6">'December'!$A$138:$G$178</definedName>
    <definedName name="_xlnm.Print_Area" localSheetId="8">'February'!$A$200:$G$251</definedName>
    <definedName name="_xlnm.Print_Area" localSheetId="7">'January'!$A$197:$G$236</definedName>
    <definedName name="_xlnm.Print_Area" localSheetId="12">'June'!$A$1:$K$181</definedName>
    <definedName name="_xlnm.Print_Area" localSheetId="9">'March'!$A$257:$G$298</definedName>
    <definedName name="_xlnm.Print_Area" localSheetId="5">'November'!$A$251:$G$300</definedName>
    <definedName name="_xlnm.Print_Area" localSheetId="4">'October'!$A$194:$G$233</definedName>
    <definedName name="_xlnm.Print_Area" localSheetId="3">'September'!$A$135:$G$174</definedName>
    <definedName name="_xlnm.Print_Area" localSheetId="2">'Year'!$A$1:$R$84</definedName>
    <definedName name="Sgt_Lindeman_R.">'Staff'!$B$17</definedName>
    <definedName name="Sgt_Macleod_R.">'Staff'!#REF!</definedName>
  </definedNames>
  <calcPr fullCalcOnLoad="1"/>
</workbook>
</file>

<file path=xl/sharedStrings.xml><?xml version="1.0" encoding="utf-8"?>
<sst xmlns="http://schemas.openxmlformats.org/spreadsheetml/2006/main" count="3157" uniqueCount="170">
  <si>
    <t>Month:</t>
  </si>
  <si>
    <t>Per 1</t>
  </si>
  <si>
    <t>Per 2</t>
  </si>
  <si>
    <t>Instructor</t>
  </si>
  <si>
    <t>October</t>
  </si>
  <si>
    <t>November</t>
  </si>
  <si>
    <t>December</t>
  </si>
  <si>
    <t>January</t>
  </si>
  <si>
    <t>June</t>
  </si>
  <si>
    <t>May</t>
  </si>
  <si>
    <t>April</t>
  </si>
  <si>
    <t>March</t>
  </si>
  <si>
    <t>February</t>
  </si>
  <si>
    <t>September</t>
  </si>
  <si>
    <t>Date</t>
  </si>
  <si>
    <t>Period 1</t>
  </si>
  <si>
    <t>Period 2</t>
  </si>
  <si>
    <t>Drill</t>
  </si>
  <si>
    <t>Leadership</t>
  </si>
  <si>
    <t>Instructional Technique</t>
  </si>
  <si>
    <t>Physical Fitness</t>
  </si>
  <si>
    <t>SUBJECTS:</t>
  </si>
  <si>
    <t xml:space="preserve">Period </t>
  </si>
  <si>
    <t>Break</t>
  </si>
  <si>
    <t>Time</t>
  </si>
  <si>
    <t>PO</t>
  </si>
  <si>
    <t>EO</t>
  </si>
  <si>
    <t>Instructor/Backup</t>
  </si>
  <si>
    <t>Trg.Area</t>
  </si>
  <si>
    <t>Date:</t>
  </si>
  <si>
    <t>Weekly Training Schedule</t>
  </si>
  <si>
    <t>Weekend Training</t>
  </si>
  <si>
    <t>Trg. Area</t>
  </si>
  <si>
    <t>Training Staff</t>
  </si>
  <si>
    <t>Officers</t>
  </si>
  <si>
    <t>Commanding Officer</t>
  </si>
  <si>
    <t>C. O.:</t>
  </si>
  <si>
    <t>#</t>
  </si>
  <si>
    <t xml:space="preserve">Select Insert from the top bar: Name: Define: Add to Selection: to insert </t>
  </si>
  <si>
    <t>To paste a Name: Select Insert: Name: Paste the selected name into the cell</t>
  </si>
  <si>
    <t>DO NOT CHANGE THE COLOUR TYPE IN THE MONTHLY OR WEEKLY SETTINGS</t>
  </si>
  <si>
    <t>Make a BACKUP copy and keep this one as the master</t>
  </si>
  <si>
    <t>This Background colour is Physical Fitness or Sports</t>
  </si>
  <si>
    <t xml:space="preserve">    (Use same date format)</t>
  </si>
  <si>
    <t>This Background colour is CD</t>
  </si>
  <si>
    <t xml:space="preserve">Select Staff Tab: Change your Officers and others: to carry names to Instructor area in the Monthly section </t>
  </si>
  <si>
    <r>
      <t xml:space="preserve">Just change the </t>
    </r>
    <r>
      <rPr>
        <b/>
        <sz val="10"/>
        <rFont val="Arial"/>
        <family val="2"/>
      </rPr>
      <t xml:space="preserve">BLACK </t>
    </r>
    <r>
      <rPr>
        <sz val="10"/>
        <rFont val="Arial"/>
        <family val="2"/>
      </rPr>
      <t>type on each month Instructor and Training Area</t>
    </r>
  </si>
  <si>
    <t>PRINT out the Yearly for OFFICE use and PRINT out the Monthly schedule and post on the notice board</t>
  </si>
  <si>
    <t xml:space="preserve">Insert First Day Back after Summer at Cell    (F1) </t>
  </si>
  <si>
    <t>Insert First training period</t>
  </si>
  <si>
    <t>FSgt Palmer N.</t>
  </si>
  <si>
    <t>Period 3</t>
  </si>
  <si>
    <t>Insert Second training period</t>
  </si>
  <si>
    <t>Insert Third Training Period</t>
  </si>
  <si>
    <t>Insert break</t>
  </si>
  <si>
    <t>( Formula    =Notes!F6   )</t>
  </si>
  <si>
    <t>Per 3</t>
  </si>
  <si>
    <t>Level 1</t>
  </si>
  <si>
    <t>Level 2</t>
  </si>
  <si>
    <t>Level 3</t>
  </si>
  <si>
    <t>Level 4</t>
  </si>
  <si>
    <t xml:space="preserve">Royal Canadian Air Cadet Squadron </t>
  </si>
  <si>
    <t>000</t>
  </si>
  <si>
    <t>Drill Instruction</t>
  </si>
  <si>
    <t>General Cadet Knowledge</t>
  </si>
  <si>
    <t>Citizenship</t>
  </si>
  <si>
    <t>Sensible living</t>
  </si>
  <si>
    <t>Effective Speaking</t>
  </si>
  <si>
    <t>Aircraft Identification</t>
  </si>
  <si>
    <t>Aeronautical Facilities</t>
  </si>
  <si>
    <t>Meteorology</t>
  </si>
  <si>
    <t>Principles of Flight</t>
  </si>
  <si>
    <t>Airframe Structures</t>
  </si>
  <si>
    <t>Propulsion</t>
  </si>
  <si>
    <t>Navigation</t>
  </si>
  <si>
    <t>Radio Procedures</t>
  </si>
  <si>
    <t>Aircrew Survival</t>
  </si>
  <si>
    <t>Training Duties</t>
  </si>
  <si>
    <t>Range</t>
  </si>
  <si>
    <t>Commanding Officer Periods</t>
  </si>
  <si>
    <t>Event</t>
  </si>
  <si>
    <t>Mandatory Training requirement</t>
  </si>
  <si>
    <t>Staff</t>
  </si>
  <si>
    <t>Insert Training Officer Name at Cell             (F12)</t>
  </si>
  <si>
    <t>Volunteers</t>
  </si>
  <si>
    <t>Admin</t>
  </si>
  <si>
    <t>Level 5</t>
  </si>
  <si>
    <t>Intro to admin and supply</t>
  </si>
  <si>
    <t>Cadet Instructors</t>
  </si>
  <si>
    <r>
      <t>Set up your Schedule to suit in the YEAR section, This is a three</t>
    </r>
    <r>
      <rPr>
        <b/>
        <sz val="10"/>
        <rFont val="Arial"/>
        <family val="2"/>
      </rPr>
      <t xml:space="preserve"> (3)</t>
    </r>
    <r>
      <rPr>
        <sz val="10"/>
        <rFont val="Arial"/>
        <family val="0"/>
      </rPr>
      <t xml:space="preserve"> period system  </t>
    </r>
  </si>
  <si>
    <t>Training Officer LHQ training</t>
  </si>
  <si>
    <t>Administration</t>
  </si>
  <si>
    <t>Supply</t>
  </si>
  <si>
    <t>Level 1 PO period totals</t>
  </si>
  <si>
    <t>Level 5 PO period totals</t>
  </si>
  <si>
    <t>Level 4 PO period totals</t>
  </si>
  <si>
    <t>Level 3 PO period totals</t>
  </si>
  <si>
    <t>Level 2 PO period totals</t>
  </si>
  <si>
    <t>Trg. O: LHQ</t>
  </si>
  <si>
    <t>Trg. O: Mand</t>
  </si>
  <si>
    <t>Annual practice</t>
  </si>
  <si>
    <t>Annual Inspection</t>
  </si>
  <si>
    <t>Gliding</t>
  </si>
  <si>
    <t>Seniors weekend</t>
  </si>
  <si>
    <t>Recruit Intake</t>
  </si>
  <si>
    <t>Poppy Drive</t>
  </si>
  <si>
    <t>Legion</t>
  </si>
  <si>
    <t>10 am to ??</t>
  </si>
  <si>
    <t>CI McBean</t>
  </si>
  <si>
    <t>CI Lindeman</t>
  </si>
  <si>
    <t>CI Quesnel</t>
  </si>
  <si>
    <t>CI Leger</t>
  </si>
  <si>
    <t>CI Desnoyer</t>
  </si>
  <si>
    <t>Recruiting</t>
  </si>
  <si>
    <t>CI MacLeod</t>
  </si>
  <si>
    <t>Duty First Aider</t>
  </si>
  <si>
    <t xml:space="preserve">Door Duty </t>
  </si>
  <si>
    <t>Lvl 1</t>
  </si>
  <si>
    <t>Lvl 2</t>
  </si>
  <si>
    <t>Lvl 3</t>
  </si>
  <si>
    <t>Lvl 4</t>
  </si>
  <si>
    <t>Lvl 5</t>
  </si>
  <si>
    <t>Supervise only</t>
  </si>
  <si>
    <t>Lvl 4 cadet</t>
  </si>
  <si>
    <t>Instruct</t>
  </si>
  <si>
    <t>Monitor</t>
  </si>
  <si>
    <t>1855 - 1930</t>
  </si>
  <si>
    <t>Insert Break</t>
  </si>
  <si>
    <t>( Formula    =Notes!F7   )</t>
  </si>
  <si>
    <t>Change to your squadron name               (F9)</t>
  </si>
  <si>
    <t xml:space="preserve">    ( Formula      =Notes!F9   )</t>
  </si>
  <si>
    <t>Insert Commanding Officer Name at Cell      (F11)</t>
  </si>
  <si>
    <t xml:space="preserve">    ( Formula      =Notes!F11   )</t>
  </si>
  <si>
    <t xml:space="preserve">    ( Formula      =Notes!F13   )</t>
  </si>
  <si>
    <t>2030 - 2105</t>
  </si>
  <si>
    <t>Flying Instructor</t>
  </si>
  <si>
    <t>DUTY LIST</t>
  </si>
  <si>
    <t>DATE</t>
  </si>
  <si>
    <t>DUTY NCO</t>
  </si>
  <si>
    <t>DUTY OFFICER</t>
  </si>
  <si>
    <t>1930 - 1940</t>
  </si>
  <si>
    <t>1940 - 2015</t>
  </si>
  <si>
    <t>2015 - 2030</t>
  </si>
  <si>
    <t xml:space="preserve">Classroom  </t>
  </si>
  <si>
    <t>Standards / Band</t>
  </si>
  <si>
    <t>Instructor's Meeting</t>
  </si>
  <si>
    <t xml:space="preserve">WO2 </t>
  </si>
  <si>
    <t xml:space="preserve">FSgt </t>
  </si>
  <si>
    <t xml:space="preserve">Sgt </t>
  </si>
  <si>
    <t xml:space="preserve">Cpl </t>
  </si>
  <si>
    <t xml:space="preserve">Cpl  </t>
  </si>
  <si>
    <t>2008-2009 Training Schedule</t>
  </si>
  <si>
    <t>Participate in Citizenship Activities</t>
  </si>
  <si>
    <t>Perform Community Service</t>
  </si>
  <si>
    <t>Participate as a Member of a Team</t>
  </si>
  <si>
    <t>Develop a Personal Activity Plan</t>
  </si>
  <si>
    <t>Participate in Recreational Sports</t>
  </si>
  <si>
    <t>Fire the Cadet Air Rifle</t>
  </si>
  <si>
    <t>Serve in an Air Cadet Squadron</t>
  </si>
  <si>
    <t>Participate in an Annual Ceremonial Review (ACR) Parade</t>
  </si>
  <si>
    <t>Participate in CF Familiarization Activities</t>
  </si>
  <si>
    <t>Participate in Canadian Aviation, Aerospace and Aerodrome Operation Community Familiarization Activities</t>
  </si>
  <si>
    <t>Communicate Using the Phonetic Alphabet and Numbers</t>
  </si>
  <si>
    <t>Participate in Aviation Activities</t>
  </si>
  <si>
    <t>Participate in Aerospace Activities</t>
  </si>
  <si>
    <t>Participate in Aerodrome Operations Activities</t>
  </si>
  <si>
    <t>Paticipate in a Field Exercise</t>
  </si>
  <si>
    <t xml:space="preserve">    ( Formula     =Notes!F5   )</t>
  </si>
  <si>
    <t xml:space="preserve">    ( Formula     =Notes!F4   )</t>
  </si>
  <si>
    <t xml:space="preserve">    ( Formula    =Notes!F3   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</si>
</sst>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46"/>
      </top>
      <bottom style="thin"/>
    </border>
    <border>
      <left style="thin"/>
      <right>
        <color indexed="63"/>
      </right>
      <top style="medium">
        <color indexed="46"/>
      </top>
      <bottom style="thin"/>
    </border>
    <border>
      <left>
        <color indexed="63"/>
      </left>
      <right style="thin"/>
      <top style="medium">
        <color indexed="46"/>
      </top>
      <bottom style="thin"/>
    </border>
    <border>
      <left style="thin"/>
      <right style="medium">
        <color indexed="46"/>
      </right>
      <top style="medium">
        <color indexed="46"/>
      </top>
      <bottom style="thin"/>
    </border>
    <border>
      <left style="medium">
        <color indexed="46"/>
      </left>
      <right style="thin"/>
      <top style="thin"/>
      <bottom style="thin"/>
    </border>
    <border>
      <left style="medium">
        <color indexed="46"/>
      </left>
      <right style="thin"/>
      <top style="thin"/>
      <bottom style="medium">
        <color indexed="46"/>
      </bottom>
    </border>
    <border>
      <left style="medium">
        <color indexed="57"/>
      </left>
      <right style="thin"/>
      <top style="thin"/>
      <bottom style="thin"/>
    </border>
    <border>
      <left style="medium">
        <color indexed="57"/>
      </left>
      <right style="thin"/>
      <top style="thin"/>
      <bottom style="medium">
        <color indexed="57"/>
      </bottom>
    </border>
    <border>
      <left style="medium">
        <color indexed="46"/>
      </left>
      <right style="thin"/>
      <top style="medium">
        <color indexed="46"/>
      </top>
      <bottom style="thin"/>
    </border>
    <border>
      <left style="thin"/>
      <right style="thin"/>
      <top style="medium">
        <color indexed="57"/>
      </top>
      <bottom style="thin"/>
    </border>
    <border>
      <left style="thin"/>
      <right>
        <color indexed="63"/>
      </right>
      <top style="medium">
        <color indexed="57"/>
      </top>
      <bottom style="thin"/>
    </border>
    <border>
      <left>
        <color indexed="63"/>
      </left>
      <right style="thin"/>
      <top style="medium">
        <color indexed="57"/>
      </top>
      <bottom style="thin"/>
    </border>
    <border>
      <left style="thin"/>
      <right style="medium">
        <color indexed="57"/>
      </right>
      <top style="medium">
        <color indexed="57"/>
      </top>
      <bottom style="thin"/>
    </border>
    <border>
      <left style="medium">
        <color indexed="57"/>
      </left>
      <right style="thin"/>
      <top style="medium">
        <color indexed="57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46"/>
      </bottom>
    </border>
    <border>
      <left style="thin"/>
      <right style="thin"/>
      <top style="thin"/>
      <bottom style="medium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medium">
        <color indexed="46"/>
      </right>
      <top style="thin">
        <color indexed="46"/>
      </top>
      <bottom style="thin">
        <color indexed="4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3"/>
      </left>
      <right style="medium">
        <color indexed="33"/>
      </right>
      <top style="thin">
        <color indexed="33"/>
      </top>
      <bottom style="thin">
        <color indexed="33"/>
      </bottom>
    </border>
    <border>
      <left style="medium">
        <color indexed="46"/>
      </left>
      <right style="thin">
        <color indexed="46"/>
      </right>
      <top style="medium">
        <color indexed="46"/>
      </top>
      <bottom style="thin">
        <color indexed="46"/>
      </bottom>
    </border>
    <border>
      <left style="thin">
        <color indexed="46"/>
      </left>
      <right style="medium">
        <color indexed="46"/>
      </right>
      <top style="medium">
        <color indexed="46"/>
      </top>
      <bottom style="thin">
        <color indexed="46"/>
      </bottom>
    </border>
    <border>
      <left style="medium">
        <color indexed="46"/>
      </left>
      <right style="thin">
        <color indexed="46"/>
      </right>
      <top style="thin">
        <color indexed="46"/>
      </top>
      <bottom style="medium">
        <color indexed="46"/>
      </bottom>
    </border>
    <border>
      <left style="thin">
        <color indexed="46"/>
      </left>
      <right style="medium">
        <color indexed="46"/>
      </right>
      <top style="thin">
        <color indexed="46"/>
      </top>
      <bottom style="medium">
        <color indexed="46"/>
      </bottom>
    </border>
    <border>
      <left style="medium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medium">
        <color indexed="13"/>
      </right>
      <top style="thin">
        <color indexed="13"/>
      </top>
      <bottom style="thin">
        <color indexed="13"/>
      </bottom>
    </border>
    <border>
      <left style="medium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medium">
        <color indexed="51"/>
      </right>
      <top style="thin">
        <color indexed="51"/>
      </top>
      <bottom style="thin">
        <color indexed="51"/>
      </bottom>
    </border>
    <border>
      <left style="medium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 style="medium">
        <color indexed="13"/>
      </left>
      <right style="thin">
        <color indexed="13"/>
      </right>
      <top style="thin">
        <color indexed="13"/>
      </top>
      <bottom style="medium">
        <color indexed="13"/>
      </bottom>
    </border>
    <border>
      <left style="thin">
        <color indexed="13"/>
      </left>
      <right style="medium">
        <color indexed="13"/>
      </right>
      <top style="thin">
        <color indexed="13"/>
      </top>
      <bottom style="medium">
        <color indexed="13"/>
      </bottom>
    </border>
    <border>
      <left style="medium">
        <color indexed="51"/>
      </left>
      <right style="thin">
        <color indexed="51"/>
      </right>
      <top style="thin">
        <color indexed="51"/>
      </top>
      <bottom style="medium">
        <color indexed="51"/>
      </bottom>
    </border>
    <border>
      <left style="thin">
        <color indexed="51"/>
      </left>
      <right style="medium">
        <color indexed="51"/>
      </right>
      <top style="thin">
        <color indexed="51"/>
      </top>
      <bottom style="medium">
        <color indexed="51"/>
      </bottom>
    </border>
    <border>
      <left style="medium">
        <color indexed="33"/>
      </left>
      <right style="thin">
        <color indexed="33"/>
      </right>
      <top style="thin">
        <color indexed="33"/>
      </top>
      <bottom style="medium">
        <color indexed="33"/>
      </bottom>
    </border>
    <border>
      <left style="thin">
        <color indexed="33"/>
      </left>
      <right style="medium">
        <color indexed="33"/>
      </right>
      <top style="thin">
        <color indexed="33"/>
      </top>
      <bottom style="medium">
        <color indexed="33"/>
      </bottom>
    </border>
    <border>
      <left style="medium">
        <color indexed="12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medium">
        <color indexed="52"/>
      </right>
      <top style="medium">
        <color indexed="13"/>
      </top>
      <bottom style="thin">
        <color indexed="13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medium">
        <color indexed="34"/>
      </left>
      <right style="thin"/>
      <top style="medium">
        <color indexed="34"/>
      </top>
      <bottom style="thin"/>
    </border>
    <border>
      <left style="thin"/>
      <right style="thin"/>
      <top style="medium">
        <color indexed="34"/>
      </top>
      <bottom style="thin"/>
    </border>
    <border>
      <left style="thin"/>
      <right>
        <color indexed="63"/>
      </right>
      <top style="medium">
        <color indexed="34"/>
      </top>
      <bottom style="thin"/>
    </border>
    <border>
      <left>
        <color indexed="63"/>
      </left>
      <right style="thin"/>
      <top style="medium">
        <color indexed="34"/>
      </top>
      <bottom style="thin"/>
    </border>
    <border>
      <left style="thin"/>
      <right style="medium">
        <color indexed="34"/>
      </right>
      <top style="medium">
        <color indexed="34"/>
      </top>
      <bottom style="thin"/>
    </border>
    <border>
      <left style="medium">
        <color indexed="34"/>
      </left>
      <right style="thin"/>
      <top>
        <color indexed="63"/>
      </top>
      <bottom style="thin"/>
    </border>
    <border>
      <left style="medium">
        <color indexed="34"/>
      </left>
      <right style="thin"/>
      <top style="thin"/>
      <bottom style="thin"/>
    </border>
    <border>
      <left style="medium">
        <color indexed="34"/>
      </left>
      <right style="thin"/>
      <top style="thin"/>
      <bottom style="medium">
        <color indexed="34"/>
      </bottom>
    </border>
    <border>
      <left style="thin"/>
      <right style="thin"/>
      <top style="thin"/>
      <bottom style="medium">
        <color indexed="34"/>
      </bottom>
    </border>
    <border>
      <left style="medium">
        <color indexed="52"/>
      </left>
      <right style="thin"/>
      <top style="medium">
        <color indexed="52"/>
      </top>
      <bottom style="thin"/>
    </border>
    <border>
      <left style="thin"/>
      <right style="thin"/>
      <top style="medium">
        <color indexed="52"/>
      </top>
      <bottom style="thin"/>
    </border>
    <border>
      <left style="thin"/>
      <right>
        <color indexed="63"/>
      </right>
      <top style="medium">
        <color indexed="52"/>
      </top>
      <bottom style="thin"/>
    </border>
    <border>
      <left>
        <color indexed="63"/>
      </left>
      <right style="thin"/>
      <top style="medium">
        <color indexed="52"/>
      </top>
      <bottom style="thin"/>
    </border>
    <border>
      <left style="thin"/>
      <right style="medium">
        <color indexed="52"/>
      </right>
      <top style="medium">
        <color indexed="52"/>
      </top>
      <bottom style="thin"/>
    </border>
    <border>
      <left style="medium">
        <color indexed="52"/>
      </left>
      <right style="thin"/>
      <top style="thin"/>
      <bottom style="thin"/>
    </border>
    <border>
      <left style="medium">
        <color indexed="52"/>
      </left>
      <right style="thin"/>
      <top style="thin"/>
      <bottom style="medium">
        <color indexed="52"/>
      </bottom>
    </border>
    <border>
      <left style="thin"/>
      <right style="thin"/>
      <top style="thin"/>
      <bottom style="medium">
        <color indexed="52"/>
      </bottom>
    </border>
    <border>
      <left style="medium">
        <color indexed="52"/>
      </left>
      <right style="thin"/>
      <top>
        <color indexed="63"/>
      </top>
      <bottom style="thin"/>
    </border>
    <border>
      <left style="thin"/>
      <right style="medium">
        <color indexed="52"/>
      </right>
      <top>
        <color indexed="63"/>
      </top>
      <bottom style="thin"/>
    </border>
    <border>
      <left style="thin"/>
      <right style="medium">
        <color indexed="34"/>
      </right>
      <top>
        <color indexed="63"/>
      </top>
      <bottom style="thin"/>
    </border>
    <border>
      <left style="medium">
        <color indexed="57"/>
      </left>
      <right style="thin"/>
      <top>
        <color indexed="63"/>
      </top>
      <bottom style="thin"/>
    </border>
    <border>
      <left style="thin"/>
      <right style="medium">
        <color indexed="57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46"/>
      </right>
      <top style="thin"/>
      <bottom style="thin"/>
    </border>
    <border>
      <left style="thin"/>
      <right>
        <color indexed="63"/>
      </right>
      <top style="thin"/>
      <bottom style="medium">
        <color indexed="46"/>
      </bottom>
    </border>
    <border>
      <left>
        <color indexed="63"/>
      </left>
      <right style="thin"/>
      <top style="thin"/>
      <bottom style="medium">
        <color indexed="46"/>
      </bottom>
    </border>
    <border>
      <left style="thin"/>
      <right style="medium">
        <color indexed="46"/>
      </right>
      <top style="thin"/>
      <bottom style="medium">
        <color indexed="46"/>
      </bottom>
    </border>
    <border>
      <left style="thin"/>
      <right style="medium">
        <color indexed="12"/>
      </right>
      <top style="thin"/>
      <bottom style="thin"/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 style="medium">
        <color indexed="34"/>
      </right>
      <top style="thin"/>
      <bottom style="thin"/>
    </border>
    <border>
      <left style="thin"/>
      <right>
        <color indexed="63"/>
      </right>
      <top style="thin"/>
      <bottom style="medium">
        <color indexed="34"/>
      </bottom>
    </border>
    <border>
      <left>
        <color indexed="63"/>
      </left>
      <right style="thin"/>
      <top style="thin"/>
      <bottom style="medium">
        <color indexed="34"/>
      </bottom>
    </border>
    <border>
      <left style="thin"/>
      <right style="medium">
        <color indexed="34"/>
      </right>
      <top style="thin"/>
      <bottom style="medium">
        <color indexed="34"/>
      </bottom>
    </border>
    <border>
      <left style="thin"/>
      <right style="medium">
        <color indexed="52"/>
      </right>
      <top style="thin"/>
      <bottom style="thin"/>
    </border>
    <border>
      <left style="thin"/>
      <right>
        <color indexed="63"/>
      </right>
      <top style="thin"/>
      <bottom style="medium">
        <color indexed="52"/>
      </bottom>
    </border>
    <border>
      <left>
        <color indexed="63"/>
      </left>
      <right style="thin"/>
      <top style="thin"/>
      <bottom style="medium">
        <color indexed="52"/>
      </bottom>
    </border>
    <border>
      <left style="thin"/>
      <right style="medium">
        <color indexed="52"/>
      </right>
      <top style="thin"/>
      <bottom style="medium">
        <color indexed="52"/>
      </bottom>
    </border>
    <border>
      <left style="thin"/>
      <right style="medium">
        <color indexed="57"/>
      </right>
      <top style="thin"/>
      <bottom style="thin"/>
    </border>
    <border>
      <left style="thin"/>
      <right>
        <color indexed="63"/>
      </right>
      <top style="thin"/>
      <bottom style="medium">
        <color indexed="57"/>
      </bottom>
    </border>
    <border>
      <left>
        <color indexed="63"/>
      </left>
      <right style="thin"/>
      <top style="thin"/>
      <bottom style="medium">
        <color indexed="57"/>
      </bottom>
    </border>
    <border>
      <left style="thin"/>
      <right style="medium">
        <color indexed="57"/>
      </right>
      <top style="thin"/>
      <bottom style="medium">
        <color indexed="57"/>
      </bottom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</border>
    <border>
      <left style="medium">
        <color indexed="24"/>
      </left>
      <right style="thin">
        <color indexed="24"/>
      </right>
      <top style="medium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medium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medium">
        <color indexed="24"/>
      </top>
      <bottom>
        <color indexed="63"/>
      </bottom>
    </border>
    <border>
      <left style="medium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medium">
        <color indexed="52"/>
      </left>
      <right style="thin">
        <color indexed="52"/>
      </right>
      <top style="medium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 style="medium">
        <color indexed="52"/>
      </top>
      <bottom>
        <color indexed="63"/>
      </bottom>
    </border>
    <border>
      <left style="thin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</border>
    <border>
      <left style="thin">
        <color indexed="24"/>
      </left>
      <right>
        <color indexed="63"/>
      </right>
      <top style="medium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medium">
        <color indexed="52"/>
      </left>
      <right style="thin">
        <color indexed="33"/>
      </right>
      <top style="medium">
        <color indexed="33"/>
      </top>
      <bottom>
        <color indexed="63"/>
      </bottom>
    </border>
    <border>
      <left style="thin">
        <color indexed="33"/>
      </left>
      <right style="thin">
        <color indexed="33"/>
      </right>
      <top style="medium">
        <color indexed="33"/>
      </top>
      <bottom>
        <color indexed="63"/>
      </bottom>
    </border>
    <border>
      <left style="thin">
        <color indexed="33"/>
      </left>
      <right style="medium">
        <color indexed="33"/>
      </right>
      <top style="medium">
        <color indexed="33"/>
      </top>
      <bottom>
        <color indexed="63"/>
      </bottom>
    </border>
    <border>
      <left style="thin">
        <color indexed="33"/>
      </left>
      <right style="medium">
        <color indexed="33"/>
      </right>
      <top style="medium">
        <color indexed="33"/>
      </top>
      <bottom style="thin">
        <color indexed="33"/>
      </bottom>
    </border>
    <border>
      <left style="medium">
        <color indexed="46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46"/>
      </right>
      <top style="thin"/>
      <bottom>
        <color indexed="63"/>
      </bottom>
    </border>
    <border>
      <left style="medium">
        <color indexed="46"/>
      </left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</border>
    <border>
      <left style="thin">
        <color indexed="33"/>
      </left>
      <right style="thin">
        <color indexed="33"/>
      </right>
      <top style="medium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52"/>
      </left>
      <right style="medium">
        <color indexed="52"/>
      </right>
      <top style="medium">
        <color indexed="52"/>
      </top>
      <bottom style="thin">
        <color indexed="52"/>
      </bottom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33"/>
      </right>
      <top style="medium">
        <color indexed="33"/>
      </top>
      <bottom style="thin">
        <color indexed="33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/>
    </border>
    <border>
      <left style="medium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medium">
        <color indexed="39"/>
      </right>
      <top style="thin">
        <color indexed="39"/>
      </top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>
        <color indexed="63"/>
      </right>
      <top style="thin">
        <color indexed="13"/>
      </top>
      <bottom style="thin"/>
    </border>
    <border>
      <left style="medium">
        <color indexed="52"/>
      </left>
      <right style="thin">
        <color indexed="52"/>
      </right>
      <top style="thin">
        <color indexed="52"/>
      </top>
      <bottom style="thin"/>
    </border>
    <border>
      <left style="thin">
        <color indexed="52"/>
      </left>
      <right style="thin">
        <color indexed="52"/>
      </right>
      <top style="thin">
        <color indexed="52"/>
      </top>
      <bottom style="thin"/>
    </border>
    <border>
      <left style="thin">
        <color indexed="52"/>
      </left>
      <right style="medium">
        <color indexed="52"/>
      </right>
      <top style="thin">
        <color indexed="52"/>
      </top>
      <bottom style="thin"/>
    </border>
    <border>
      <left>
        <color indexed="63"/>
      </left>
      <right style="thin">
        <color indexed="33"/>
      </right>
      <top style="thin">
        <color indexed="33"/>
      </top>
      <bottom style="thin"/>
    </border>
    <border>
      <left style="thin">
        <color indexed="33"/>
      </left>
      <right style="thin">
        <color indexed="33"/>
      </right>
      <top style="thin">
        <color indexed="33"/>
      </top>
      <bottom style="thin"/>
    </border>
    <border>
      <left style="thin">
        <color indexed="33"/>
      </left>
      <right style="medium">
        <color indexed="33"/>
      </right>
      <top style="thin">
        <color indexed="33"/>
      </top>
      <bottom style="thin"/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 style="thin">
        <color indexed="33"/>
      </left>
      <right style="medium">
        <color indexed="33"/>
      </right>
      <top>
        <color indexed="63"/>
      </top>
      <bottom style="thin">
        <color indexed="33"/>
      </bottom>
    </border>
    <border>
      <left style="medium">
        <color indexed="46"/>
      </left>
      <right style="thin">
        <color indexed="24"/>
      </right>
      <top>
        <color indexed="63"/>
      </top>
      <bottom style="medium">
        <color indexed="46"/>
      </bottom>
    </border>
    <border>
      <left style="thin">
        <color indexed="24"/>
      </left>
      <right style="medium">
        <color indexed="46"/>
      </right>
      <top>
        <color indexed="63"/>
      </top>
      <bottom style="medium">
        <color indexed="46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medium">
        <color indexed="13"/>
      </right>
      <top>
        <color indexed="63"/>
      </top>
      <bottom style="thin">
        <color indexed="13"/>
      </bottom>
    </border>
    <border>
      <left style="medium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medium">
        <color indexed="51"/>
      </right>
      <top>
        <color indexed="63"/>
      </top>
      <bottom style="thin">
        <color indexed="51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/>
      <top>
        <color indexed="63"/>
      </top>
      <bottom style="medium">
        <color indexed="57"/>
      </bottom>
    </border>
    <border>
      <left style="medium">
        <color indexed="46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 style="thin"/>
      <top>
        <color indexed="63"/>
      </top>
      <bottom style="medium">
        <color indexed="46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3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 style="medium">
        <color indexed="33"/>
      </right>
      <top style="medium">
        <color indexed="33"/>
      </top>
      <bottom style="medium">
        <color indexed="33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thin"/>
      <top style="medium">
        <color indexed="46"/>
      </top>
      <bottom style="medium">
        <color indexed="46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34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34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34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2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5" fontId="7" fillId="0" borderId="2" xfId="0" applyNumberFormat="1" applyFont="1" applyBorder="1" applyAlignment="1">
      <alignment/>
    </xf>
    <xf numFmtId="15" fontId="8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5" fontId="8" fillId="0" borderId="3" xfId="0" applyNumberFormat="1" applyFont="1" applyBorder="1" applyAlignment="1">
      <alignment horizontal="center"/>
    </xf>
    <xf numFmtId="16" fontId="0" fillId="2" borderId="22" xfId="0" applyNumberForma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0" fillId="2" borderId="22" xfId="0" applyNumberForma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16" fontId="2" fillId="2" borderId="0" xfId="0" applyNumberFormat="1" applyFont="1" applyFill="1" applyAlignment="1">
      <alignment horizontal="left"/>
    </xf>
    <xf numFmtId="15" fontId="0" fillId="2" borderId="0" xfId="0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5" fontId="2" fillId="6" borderId="2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0" fillId="0" borderId="22" xfId="0" applyNumberFormat="1" applyFill="1" applyBorder="1" applyAlignment="1">
      <alignment horizontal="center"/>
    </xf>
    <xf numFmtId="16" fontId="0" fillId="0" borderId="2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" fontId="0" fillId="2" borderId="25" xfId="0" applyNumberForma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6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15" fontId="0" fillId="0" borderId="0" xfId="0" applyNumberFormat="1" applyFont="1" applyFill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5" xfId="0" applyFill="1" applyBorder="1" applyAlignment="1">
      <alignment horizontal="center"/>
    </xf>
    <xf numFmtId="15" fontId="0" fillId="0" borderId="28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5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8" borderId="50" xfId="0" applyNumberFormat="1" applyFont="1" applyFill="1" applyBorder="1" applyAlignment="1">
      <alignment horizontal="center"/>
    </xf>
    <xf numFmtId="0" fontId="2" fillId="8" borderId="51" xfId="0" applyNumberFormat="1" applyFont="1" applyFill="1" applyBorder="1" applyAlignment="1">
      <alignment horizontal="center"/>
    </xf>
    <xf numFmtId="0" fontId="2" fillId="8" borderId="52" xfId="0" applyNumberFormat="1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1" fillId="2" borderId="53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53" xfId="0" applyNumberFormat="1" applyFill="1" applyBorder="1" applyAlignment="1">
      <alignment horizontal="center"/>
    </xf>
    <xf numFmtId="0" fontId="0" fillId="0" borderId="58" xfId="0" applyNumberForma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0" fontId="0" fillId="0" borderId="54" xfId="0" applyNumberFormat="1" applyFill="1" applyBorder="1" applyAlignment="1">
      <alignment horizontal="center"/>
    </xf>
    <xf numFmtId="0" fontId="0" fillId="0" borderId="59" xfId="0" applyNumberFormat="1" applyFill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2" fillId="0" borderId="6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60" xfId="0" applyFont="1" applyBorder="1" applyAlignment="1">
      <alignment/>
    </xf>
    <xf numFmtId="0" fontId="2" fillId="2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 horizontal="center"/>
    </xf>
    <xf numFmtId="0" fontId="2" fillId="2" borderId="84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2" fillId="2" borderId="90" xfId="0" applyFont="1" applyFill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92" xfId="0" applyFont="1" applyBorder="1" applyAlignment="1">
      <alignment/>
    </xf>
    <xf numFmtId="0" fontId="11" fillId="0" borderId="93" xfId="0" applyFont="1" applyBorder="1" applyAlignment="1">
      <alignment horizontal="center"/>
    </xf>
    <xf numFmtId="0" fontId="11" fillId="0" borderId="94" xfId="0" applyFont="1" applyBorder="1" applyAlignment="1">
      <alignment/>
    </xf>
    <xf numFmtId="0" fontId="11" fillId="0" borderId="95" xfId="0" applyFont="1" applyBorder="1" applyAlignment="1">
      <alignment/>
    </xf>
    <xf numFmtId="0" fontId="11" fillId="0" borderId="96" xfId="0" applyFont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22" xfId="0" applyFont="1" applyFill="1" applyBorder="1" applyAlignment="1">
      <alignment/>
    </xf>
    <xf numFmtId="0" fontId="11" fillId="9" borderId="92" xfId="0" applyFont="1" applyFill="1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9" borderId="97" xfId="0" applyFont="1" applyFill="1" applyBorder="1" applyAlignment="1">
      <alignment horizontal="center"/>
    </xf>
    <xf numFmtId="0" fontId="11" fillId="0" borderId="98" xfId="0" applyFont="1" applyBorder="1" applyAlignment="1">
      <alignment/>
    </xf>
    <xf numFmtId="0" fontId="11" fillId="0" borderId="99" xfId="0" applyFont="1" applyBorder="1" applyAlignment="1">
      <alignment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9" borderId="101" xfId="0" applyFont="1" applyFill="1" applyBorder="1" applyAlignment="1">
      <alignment horizontal="center"/>
    </xf>
    <xf numFmtId="0" fontId="11" fillId="0" borderId="102" xfId="0" applyFont="1" applyBorder="1" applyAlignment="1">
      <alignment/>
    </xf>
    <xf numFmtId="0" fontId="11" fillId="0" borderId="103" xfId="0" applyFont="1" applyBorder="1" applyAlignment="1">
      <alignment/>
    </xf>
    <xf numFmtId="0" fontId="11" fillId="0" borderId="104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0" fontId="11" fillId="9" borderId="105" xfId="0" applyFont="1" applyFill="1" applyBorder="1" applyAlignment="1">
      <alignment horizontal="center"/>
    </xf>
    <xf numFmtId="0" fontId="11" fillId="0" borderId="106" xfId="0" applyFont="1" applyBorder="1" applyAlignment="1">
      <alignment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11" fillId="9" borderId="109" xfId="0" applyFont="1" applyFill="1" applyBorder="1" applyAlignment="1">
      <alignment horizontal="center"/>
    </xf>
    <xf numFmtId="0" fontId="11" fillId="0" borderId="110" xfId="0" applyFont="1" applyBorder="1" applyAlignment="1">
      <alignment/>
    </xf>
    <xf numFmtId="0" fontId="11" fillId="0" borderId="111" xfId="0" applyFont="1" applyBorder="1" applyAlignment="1">
      <alignment/>
    </xf>
    <xf numFmtId="0" fontId="11" fillId="0" borderId="112" xfId="0" applyFont="1" applyBorder="1" applyAlignment="1">
      <alignment horizontal="center"/>
    </xf>
    <xf numFmtId="15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5" borderId="1" xfId="0" applyFill="1" applyBorder="1" applyAlignment="1">
      <alignment horizontal="center"/>
    </xf>
    <xf numFmtId="15" fontId="0" fillId="5" borderId="22" xfId="0" applyNumberFormat="1" applyFill="1" applyBorder="1" applyAlignment="1">
      <alignment horizontal="center"/>
    </xf>
    <xf numFmtId="16" fontId="0" fillId="5" borderId="28" xfId="0" applyNumberFormat="1" applyFill="1" applyBorder="1" applyAlignment="1">
      <alignment horizontal="center"/>
    </xf>
    <xf numFmtId="0" fontId="0" fillId="5" borderId="53" xfId="0" applyNumberFormat="1" applyFill="1" applyBorder="1" applyAlignment="1">
      <alignment horizontal="center"/>
    </xf>
    <xf numFmtId="0" fontId="0" fillId="5" borderId="54" xfId="0" applyNumberFormat="1" applyFill="1" applyBorder="1" applyAlignment="1">
      <alignment horizontal="center"/>
    </xf>
    <xf numFmtId="0" fontId="0" fillId="5" borderId="34" xfId="0" applyNumberFormat="1" applyFill="1" applyBorder="1" applyAlignment="1">
      <alignment horizontal="center"/>
    </xf>
    <xf numFmtId="16" fontId="0" fillId="5" borderId="22" xfId="0" applyNumberFormat="1" applyFill="1" applyBorder="1" applyAlignment="1">
      <alignment horizontal="center"/>
    </xf>
    <xf numFmtId="0" fontId="0" fillId="5" borderId="56" xfId="0" applyNumberFormat="1" applyFill="1" applyBorder="1" applyAlignment="1">
      <alignment horizontal="center"/>
    </xf>
    <xf numFmtId="0" fontId="0" fillId="5" borderId="58" xfId="0" applyNumberFormat="1" applyFill="1" applyBorder="1" applyAlignment="1">
      <alignment horizontal="center"/>
    </xf>
    <xf numFmtId="0" fontId="0" fillId="5" borderId="57" xfId="0" applyNumberFormat="1" applyFill="1" applyBorder="1" applyAlignment="1">
      <alignment horizontal="center"/>
    </xf>
    <xf numFmtId="0" fontId="0" fillId="5" borderId="5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5" fontId="0" fillId="5" borderId="28" xfId="0" applyNumberFormat="1" applyFill="1" applyBorder="1" applyAlignment="1">
      <alignment horizontal="center"/>
    </xf>
    <xf numFmtId="0" fontId="0" fillId="5" borderId="59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10" borderId="114" xfId="0" applyNumberFormat="1" applyFont="1" applyFill="1" applyBorder="1" applyAlignment="1">
      <alignment horizontal="center"/>
    </xf>
    <xf numFmtId="0" fontId="2" fillId="10" borderId="115" xfId="0" applyNumberFormat="1" applyFont="1" applyFill="1" applyBorder="1" applyAlignment="1">
      <alignment horizontal="center"/>
    </xf>
    <xf numFmtId="0" fontId="2" fillId="10" borderId="116" xfId="0" applyNumberFormat="1" applyFont="1" applyFill="1" applyBorder="1" applyAlignment="1">
      <alignment horizontal="center"/>
    </xf>
    <xf numFmtId="0" fontId="0" fillId="5" borderId="117" xfId="0" applyNumberFormat="1" applyFill="1" applyBorder="1" applyAlignment="1">
      <alignment horizontal="center"/>
    </xf>
    <xf numFmtId="0" fontId="15" fillId="5" borderId="118" xfId="0" applyNumberFormat="1" applyFont="1" applyFill="1" applyBorder="1" applyAlignment="1">
      <alignment horizontal="center"/>
    </xf>
    <xf numFmtId="0" fontId="2" fillId="11" borderId="119" xfId="0" applyNumberFormat="1" applyFont="1" applyFill="1" applyBorder="1" applyAlignment="1">
      <alignment horizontal="center"/>
    </xf>
    <xf numFmtId="0" fontId="2" fillId="11" borderId="120" xfId="0" applyNumberFormat="1" applyFont="1" applyFill="1" applyBorder="1" applyAlignment="1">
      <alignment horizontal="center"/>
    </xf>
    <xf numFmtId="0" fontId="2" fillId="11" borderId="121" xfId="0" applyNumberFormat="1" applyFont="1" applyFill="1" applyBorder="1" applyAlignment="1">
      <alignment horizontal="center"/>
    </xf>
    <xf numFmtId="0" fontId="0" fillId="5" borderId="12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91" xfId="0" applyFont="1" applyBorder="1" applyAlignment="1">
      <alignment horizontal="center"/>
    </xf>
    <xf numFmtId="0" fontId="1" fillId="2" borderId="5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5" fontId="0" fillId="0" borderId="0" xfId="0" applyNumberFormat="1" applyAlignment="1">
      <alignment/>
    </xf>
    <xf numFmtId="0" fontId="2" fillId="5" borderId="56" xfId="0" applyNumberFormat="1" applyFont="1" applyFill="1" applyBorder="1" applyAlignment="1">
      <alignment horizontal="center"/>
    </xf>
    <xf numFmtId="0" fontId="2" fillId="5" borderId="57" xfId="0" applyNumberFormat="1" applyFont="1" applyFill="1" applyBorder="1" applyAlignment="1">
      <alignment horizontal="center"/>
    </xf>
    <xf numFmtId="0" fontId="0" fillId="5" borderId="56" xfId="0" applyNumberFormat="1" applyFont="1" applyFill="1" applyBorder="1" applyAlignment="1">
      <alignment horizontal="center"/>
    </xf>
    <xf numFmtId="0" fontId="2" fillId="5" borderId="55" xfId="0" applyNumberFormat="1" applyFont="1" applyFill="1" applyBorder="1" applyAlignment="1">
      <alignment horizontal="center"/>
    </xf>
    <xf numFmtId="0" fontId="0" fillId="5" borderId="123" xfId="0" applyNumberFormat="1" applyFill="1" applyBorder="1" applyAlignment="1">
      <alignment horizontal="center"/>
    </xf>
    <xf numFmtId="0" fontId="1" fillId="2" borderId="124" xfId="0" applyNumberFormat="1" applyFont="1" applyFill="1" applyBorder="1" applyAlignment="1">
      <alignment horizontal="center"/>
    </xf>
    <xf numFmtId="0" fontId="0" fillId="0" borderId="124" xfId="0" applyNumberFormat="1" applyFill="1" applyBorder="1" applyAlignment="1">
      <alignment horizontal="center"/>
    </xf>
    <xf numFmtId="0" fontId="0" fillId="5" borderId="124" xfId="0" applyNumberFormat="1" applyFill="1" applyBorder="1" applyAlignment="1">
      <alignment horizontal="center"/>
    </xf>
    <xf numFmtId="0" fontId="0" fillId="0" borderId="124" xfId="0" applyNumberFormat="1" applyBorder="1" applyAlignment="1">
      <alignment horizontal="center"/>
    </xf>
    <xf numFmtId="0" fontId="2" fillId="12" borderId="125" xfId="0" applyNumberFormat="1" applyFont="1" applyFill="1" applyBorder="1" applyAlignment="1">
      <alignment horizontal="center"/>
    </xf>
    <xf numFmtId="0" fontId="2" fillId="12" borderId="126" xfId="0" applyNumberFormat="1" applyFont="1" applyFill="1" applyBorder="1" applyAlignment="1">
      <alignment horizontal="center"/>
    </xf>
    <xf numFmtId="0" fontId="2" fillId="12" borderId="127" xfId="0" applyNumberFormat="1" applyFont="1" applyFill="1" applyBorder="1" applyAlignment="1">
      <alignment horizontal="center"/>
    </xf>
    <xf numFmtId="0" fontId="0" fillId="5" borderId="128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" fontId="0" fillId="5" borderId="5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29" xfId="0" applyFont="1" applyFill="1" applyBorder="1" applyAlignment="1">
      <alignment horizontal="center"/>
    </xf>
    <xf numFmtId="0" fontId="11" fillId="9" borderId="130" xfId="0" applyFont="1" applyFill="1" applyBorder="1" applyAlignment="1">
      <alignment horizontal="center"/>
    </xf>
    <xf numFmtId="0" fontId="11" fillId="9" borderId="25" xfId="0" applyFont="1" applyFill="1" applyBorder="1" applyAlignment="1">
      <alignment/>
    </xf>
    <xf numFmtId="0" fontId="11" fillId="9" borderId="131" xfId="0" applyFont="1" applyFill="1" applyBorder="1" applyAlignment="1">
      <alignment/>
    </xf>
    <xf numFmtId="0" fontId="11" fillId="9" borderId="13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" fillId="2" borderId="133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8" fillId="5" borderId="56" xfId="0" applyNumberFormat="1" applyFont="1" applyFill="1" applyBorder="1" applyAlignment="1">
      <alignment horizontal="center"/>
    </xf>
    <xf numFmtId="16" fontId="0" fillId="2" borderId="53" xfId="0" applyNumberFormat="1" applyFill="1" applyBorder="1" applyAlignment="1">
      <alignment horizontal="center"/>
    </xf>
    <xf numFmtId="0" fontId="15" fillId="0" borderId="53" xfId="0" applyNumberFormat="1" applyFont="1" applyFill="1" applyBorder="1" applyAlignment="1">
      <alignment horizontal="center"/>
    </xf>
    <xf numFmtId="0" fontId="18" fillId="5" borderId="53" xfId="0" applyNumberFormat="1" applyFont="1" applyFill="1" applyBorder="1" applyAlignment="1">
      <alignment horizontal="center"/>
    </xf>
    <xf numFmtId="0" fontId="17" fillId="5" borderId="124" xfId="0" applyNumberFormat="1" applyFont="1" applyFill="1" applyBorder="1" applyAlignment="1">
      <alignment horizontal="center"/>
    </xf>
    <xf numFmtId="0" fontId="2" fillId="13" borderId="134" xfId="0" applyNumberFormat="1" applyFont="1" applyFill="1" applyBorder="1" applyAlignment="1">
      <alignment horizontal="center"/>
    </xf>
    <xf numFmtId="0" fontId="0" fillId="5" borderId="135" xfId="0" applyNumberFormat="1" applyFill="1" applyBorder="1" applyAlignment="1">
      <alignment horizontal="center"/>
    </xf>
    <xf numFmtId="0" fontId="15" fillId="5" borderId="136" xfId="0" applyNumberFormat="1" applyFont="1" applyFill="1" applyBorder="1" applyAlignment="1">
      <alignment horizontal="center"/>
    </xf>
    <xf numFmtId="0" fontId="0" fillId="5" borderId="137" xfId="0" applyNumberFormat="1" applyFill="1" applyBorder="1" applyAlignment="1">
      <alignment horizontal="center"/>
    </xf>
    <xf numFmtId="0" fontId="1" fillId="0" borderId="138" xfId="0" applyNumberFormat="1" applyFont="1" applyFill="1" applyBorder="1" applyAlignment="1">
      <alignment horizontal="center"/>
    </xf>
    <xf numFmtId="0" fontId="1" fillId="0" borderId="139" xfId="0" applyNumberFormat="1" applyFont="1" applyFill="1" applyBorder="1" applyAlignment="1">
      <alignment horizontal="center"/>
    </xf>
    <xf numFmtId="0" fontId="1" fillId="0" borderId="140" xfId="0" applyNumberFormat="1" applyFont="1" applyFill="1" applyBorder="1" applyAlignment="1">
      <alignment horizontal="center"/>
    </xf>
    <xf numFmtId="0" fontId="0" fillId="5" borderId="138" xfId="0" applyNumberFormat="1" applyFill="1" applyBorder="1" applyAlignment="1">
      <alignment horizontal="center"/>
    </xf>
    <xf numFmtId="0" fontId="0" fillId="5" borderId="139" xfId="0" applyNumberFormat="1" applyFill="1" applyBorder="1" applyAlignment="1">
      <alignment horizontal="center"/>
    </xf>
    <xf numFmtId="0" fontId="0" fillId="5" borderId="140" xfId="0" applyNumberFormat="1" applyFill="1" applyBorder="1" applyAlignment="1">
      <alignment horizontal="center"/>
    </xf>
    <xf numFmtId="2" fontId="0" fillId="0" borderId="138" xfId="0" applyNumberFormat="1" applyFill="1" applyBorder="1" applyAlignment="1">
      <alignment horizontal="center"/>
    </xf>
    <xf numFmtId="0" fontId="0" fillId="0" borderId="139" xfId="0" applyNumberFormat="1" applyFill="1" applyBorder="1" applyAlignment="1">
      <alignment horizontal="center"/>
    </xf>
    <xf numFmtId="0" fontId="0" fillId="0" borderId="140" xfId="0" applyNumberFormat="1" applyFill="1" applyBorder="1" applyAlignment="1">
      <alignment horizontal="center"/>
    </xf>
    <xf numFmtId="0" fontId="0" fillId="0" borderId="138" xfId="0" applyNumberFormat="1" applyFill="1" applyBorder="1" applyAlignment="1">
      <alignment horizontal="center"/>
    </xf>
    <xf numFmtId="0" fontId="17" fillId="5" borderId="140" xfId="0" applyNumberFormat="1" applyFont="1" applyFill="1" applyBorder="1" applyAlignment="1">
      <alignment horizontal="center"/>
    </xf>
    <xf numFmtId="0" fontId="2" fillId="5" borderId="139" xfId="0" applyNumberFormat="1" applyFont="1" applyFill="1" applyBorder="1" applyAlignment="1">
      <alignment horizontal="center"/>
    </xf>
    <xf numFmtId="0" fontId="0" fillId="0" borderId="138" xfId="0" applyNumberFormat="1" applyBorder="1" applyAlignment="1">
      <alignment horizontal="center"/>
    </xf>
    <xf numFmtId="1" fontId="0" fillId="5" borderId="138" xfId="0" applyNumberFormat="1" applyFill="1" applyBorder="1" applyAlignment="1">
      <alignment horizontal="center"/>
    </xf>
    <xf numFmtId="1" fontId="0" fillId="5" borderId="139" xfId="0" applyNumberFormat="1" applyFill="1" applyBorder="1" applyAlignment="1">
      <alignment horizontal="center"/>
    </xf>
    <xf numFmtId="2" fontId="0" fillId="0" borderId="139" xfId="0" applyNumberFormat="1" applyFill="1" applyBorder="1" applyAlignment="1">
      <alignment horizontal="center"/>
    </xf>
    <xf numFmtId="1" fontId="0" fillId="5" borderId="139" xfId="0" applyNumberFormat="1" applyFont="1" applyFill="1" applyBorder="1" applyAlignment="1">
      <alignment horizontal="center"/>
    </xf>
    <xf numFmtId="2" fontId="0" fillId="0" borderId="139" xfId="0" applyNumberFormat="1" applyFont="1" applyFill="1" applyBorder="1" applyAlignment="1">
      <alignment horizontal="center"/>
    </xf>
    <xf numFmtId="0" fontId="0" fillId="0" borderId="140" xfId="0" applyNumberFormat="1" applyBorder="1" applyAlignment="1">
      <alignment horizontal="center"/>
    </xf>
    <xf numFmtId="0" fontId="18" fillId="5" borderId="138" xfId="0" applyNumberFormat="1" applyFont="1" applyFill="1" applyBorder="1" applyAlignment="1">
      <alignment horizontal="center"/>
    </xf>
    <xf numFmtId="0" fontId="18" fillId="5" borderId="139" xfId="0" applyNumberFormat="1" applyFont="1" applyFill="1" applyBorder="1" applyAlignment="1">
      <alignment horizontal="center"/>
    </xf>
    <xf numFmtId="0" fontId="0" fillId="5" borderId="139" xfId="0" applyNumberFormat="1" applyFont="1" applyFill="1" applyBorder="1" applyAlignment="1">
      <alignment horizontal="center"/>
    </xf>
    <xf numFmtId="0" fontId="0" fillId="0" borderId="139" xfId="0" applyNumberFormat="1" applyFont="1" applyFill="1" applyBorder="1" applyAlignment="1">
      <alignment horizontal="center"/>
    </xf>
    <xf numFmtId="0" fontId="0" fillId="0" borderId="139" xfId="0" applyNumberFormat="1" applyBorder="1" applyAlignment="1">
      <alignment horizontal="center"/>
    </xf>
    <xf numFmtId="0" fontId="15" fillId="5" borderId="141" xfId="0" applyNumberFormat="1" applyFont="1" applyFill="1" applyBorder="1" applyAlignment="1">
      <alignment horizontal="center"/>
    </xf>
    <xf numFmtId="0" fontId="1" fillId="2" borderId="57" xfId="0" applyNumberFormat="1" applyFont="1" applyFill="1" applyBorder="1" applyAlignment="1">
      <alignment horizontal="center"/>
    </xf>
    <xf numFmtId="0" fontId="0" fillId="5" borderId="57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18" fillId="5" borderId="54" xfId="0" applyNumberFormat="1" applyFont="1" applyFill="1" applyBorder="1" applyAlignment="1">
      <alignment horizontal="center"/>
    </xf>
    <xf numFmtId="0" fontId="18" fillId="5" borderId="57" xfId="0" applyNumberFormat="1" applyFont="1" applyFill="1" applyBorder="1" applyAlignment="1">
      <alignment horizontal="center"/>
    </xf>
    <xf numFmtId="0" fontId="15" fillId="5" borderId="142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0" fontId="17" fillId="5" borderId="34" xfId="0" applyNumberFormat="1" applyFont="1" applyFill="1" applyBorder="1" applyAlignment="1">
      <alignment horizontal="center"/>
    </xf>
    <xf numFmtId="0" fontId="18" fillId="5" borderId="55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17" fillId="5" borderId="56" xfId="0" applyNumberFormat="1" applyFont="1" applyFill="1" applyBorder="1" applyAlignment="1">
      <alignment horizontal="center"/>
    </xf>
    <xf numFmtId="0" fontId="2" fillId="5" borderId="53" xfId="0" applyNumberFormat="1" applyFont="1" applyFill="1" applyBorder="1" applyAlignment="1">
      <alignment horizontal="center"/>
    </xf>
    <xf numFmtId="0" fontId="18" fillId="5" borderId="124" xfId="0" applyNumberFormat="1" applyFont="1" applyFill="1" applyBorder="1" applyAlignment="1">
      <alignment horizontal="center"/>
    </xf>
    <xf numFmtId="0" fontId="0" fillId="5" borderId="143" xfId="0" applyNumberFormat="1" applyFill="1" applyBorder="1" applyAlignment="1">
      <alignment horizontal="center"/>
    </xf>
    <xf numFmtId="0" fontId="0" fillId="0" borderId="143" xfId="0" applyNumberFormat="1" applyFill="1" applyBorder="1" applyAlignment="1">
      <alignment horizontal="center"/>
    </xf>
    <xf numFmtId="0" fontId="18" fillId="5" borderId="143" xfId="0" applyNumberFormat="1" applyFont="1" applyFill="1" applyBorder="1" applyAlignment="1">
      <alignment horizontal="center"/>
    </xf>
    <xf numFmtId="0" fontId="0" fillId="0" borderId="143" xfId="0" applyNumberFormat="1" applyBorder="1" applyAlignment="1">
      <alignment horizontal="center"/>
    </xf>
    <xf numFmtId="0" fontId="0" fillId="5" borderId="144" xfId="0" applyNumberFormat="1" applyFill="1" applyBorder="1" applyAlignment="1">
      <alignment horizontal="center"/>
    </xf>
    <xf numFmtId="0" fontId="0" fillId="0" borderId="145" xfId="0" applyNumberFormat="1" applyFill="1" applyBorder="1" applyAlignment="1">
      <alignment horizontal="center"/>
    </xf>
    <xf numFmtId="0" fontId="17" fillId="5" borderId="145" xfId="0" applyNumberFormat="1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5" borderId="145" xfId="0" applyNumberFormat="1" applyFill="1" applyBorder="1" applyAlignment="1">
      <alignment horizontal="center"/>
    </xf>
    <xf numFmtId="0" fontId="0" fillId="0" borderId="145" xfId="0" applyNumberFormat="1" applyBorder="1" applyAlignment="1">
      <alignment horizontal="center"/>
    </xf>
    <xf numFmtId="0" fontId="2" fillId="5" borderId="124" xfId="0" applyNumberFormat="1" applyFont="1" applyFill="1" applyBorder="1" applyAlignment="1">
      <alignment horizontal="center"/>
    </xf>
    <xf numFmtId="0" fontId="17" fillId="5" borderId="53" xfId="0" applyNumberFormat="1" applyFont="1" applyFill="1" applyBorder="1" applyAlignment="1">
      <alignment horizontal="center"/>
    </xf>
    <xf numFmtId="0" fontId="17" fillId="5" borderId="139" xfId="0" applyNumberFormat="1" applyFont="1" applyFill="1" applyBorder="1" applyAlignment="1">
      <alignment horizontal="center"/>
    </xf>
    <xf numFmtId="0" fontId="18" fillId="5" borderId="140" xfId="0" applyNumberFormat="1" applyFont="1" applyFill="1" applyBorder="1" applyAlignment="1">
      <alignment horizontal="center"/>
    </xf>
    <xf numFmtId="0" fontId="2" fillId="5" borderId="138" xfId="0" applyNumberFormat="1" applyFont="1" applyFill="1" applyBorder="1" applyAlignment="1">
      <alignment horizontal="center"/>
    </xf>
    <xf numFmtId="0" fontId="2" fillId="5" borderId="140" xfId="0" applyNumberFormat="1" applyFont="1" applyFill="1" applyBorder="1" applyAlignment="1">
      <alignment horizontal="center"/>
    </xf>
    <xf numFmtId="0" fontId="15" fillId="5" borderId="58" xfId="0" applyNumberFormat="1" applyFont="1" applyFill="1" applyBorder="1" applyAlignment="1">
      <alignment horizontal="center"/>
    </xf>
    <xf numFmtId="0" fontId="0" fillId="5" borderId="146" xfId="0" applyNumberFormat="1" applyFill="1" applyBorder="1" applyAlignment="1">
      <alignment horizontal="center"/>
    </xf>
    <xf numFmtId="0" fontId="1" fillId="2" borderId="58" xfId="0" applyNumberFormat="1" applyFont="1" applyFill="1" applyBorder="1" applyAlignment="1">
      <alignment horizontal="center"/>
    </xf>
    <xf numFmtId="0" fontId="1" fillId="2" borderId="146" xfId="0" applyNumberFormat="1" applyFont="1" applyFill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146" xfId="0" applyNumberFormat="1" applyFill="1" applyBorder="1" applyAlignment="1">
      <alignment horizontal="center"/>
    </xf>
    <xf numFmtId="0" fontId="17" fillId="5" borderId="146" xfId="0" applyNumberFormat="1" applyFont="1" applyFill="1" applyBorder="1" applyAlignment="1">
      <alignment horizontal="center"/>
    </xf>
    <xf numFmtId="0" fontId="18" fillId="5" borderId="58" xfId="0" applyNumberFormat="1" applyFont="1" applyFill="1" applyBorder="1" applyAlignment="1">
      <alignment horizontal="center"/>
    </xf>
    <xf numFmtId="0" fontId="18" fillId="5" borderId="146" xfId="0" applyNumberFormat="1" applyFont="1" applyFill="1" applyBorder="1" applyAlignment="1">
      <alignment horizontal="center"/>
    </xf>
    <xf numFmtId="0" fontId="17" fillId="5" borderId="58" xfId="0" applyNumberFormat="1" applyFont="1" applyFill="1" applyBorder="1" applyAlignment="1">
      <alignment horizontal="center"/>
    </xf>
    <xf numFmtId="0" fontId="0" fillId="5" borderId="58" xfId="0" applyNumberFormat="1" applyFont="1" applyFill="1" applyBorder="1" applyAlignment="1">
      <alignment horizontal="center"/>
    </xf>
    <xf numFmtId="0" fontId="0" fillId="0" borderId="146" xfId="0" applyNumberFormat="1" applyBorder="1" applyAlignment="1">
      <alignment horizontal="center"/>
    </xf>
    <xf numFmtId="0" fontId="18" fillId="5" borderId="59" xfId="0" applyNumberFormat="1" applyFon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2" fillId="5" borderId="59" xfId="0" applyNumberFormat="1" applyFont="1" applyFill="1" applyBorder="1" applyAlignment="1">
      <alignment horizontal="center"/>
    </xf>
    <xf numFmtId="0" fontId="2" fillId="5" borderId="58" xfId="0" applyNumberFormat="1" applyFont="1" applyFill="1" applyBorder="1" applyAlignment="1">
      <alignment horizontal="center"/>
    </xf>
    <xf numFmtId="0" fontId="2" fillId="5" borderId="146" xfId="0" applyNumberFormat="1" applyFont="1" applyFill="1" applyBorder="1" applyAlignment="1">
      <alignment horizontal="center"/>
    </xf>
    <xf numFmtId="0" fontId="17" fillId="5" borderId="57" xfId="0" applyNumberFormat="1" applyFont="1" applyFill="1" applyBorder="1" applyAlignment="1">
      <alignment horizontal="center"/>
    </xf>
    <xf numFmtId="0" fontId="18" fillId="5" borderId="145" xfId="0" applyNumberFormat="1" applyFont="1" applyFill="1" applyBorder="1" applyAlignment="1">
      <alignment horizontal="center"/>
    </xf>
    <xf numFmtId="0" fontId="2" fillId="5" borderId="54" xfId="0" applyNumberFormat="1" applyFont="1" applyFill="1" applyBorder="1" applyAlignment="1">
      <alignment horizontal="center"/>
    </xf>
    <xf numFmtId="0" fontId="2" fillId="5" borderId="145" xfId="0" applyNumberFormat="1" applyFont="1" applyFill="1" applyBorder="1" applyAlignment="1">
      <alignment horizontal="center"/>
    </xf>
    <xf numFmtId="0" fontId="17" fillId="5" borderId="55" xfId="0" applyNumberFormat="1" applyFont="1" applyFill="1" applyBorder="1" applyAlignment="1">
      <alignment horizontal="center"/>
    </xf>
    <xf numFmtId="0" fontId="18" fillId="5" borderId="34" xfId="0" applyNumberFormat="1" applyFont="1" applyFill="1" applyBorder="1" applyAlignment="1">
      <alignment horizontal="center"/>
    </xf>
    <xf numFmtId="0" fontId="2" fillId="5" borderId="143" xfId="0" applyNumberFormat="1" applyFont="1" applyFill="1" applyBorder="1" applyAlignment="1">
      <alignment horizontal="center"/>
    </xf>
    <xf numFmtId="0" fontId="2" fillId="5" borderId="34" xfId="0" applyNumberFormat="1" applyFont="1" applyFill="1" applyBorder="1" applyAlignment="1">
      <alignment horizontal="center"/>
    </xf>
    <xf numFmtId="0" fontId="1" fillId="2" borderId="59" xfId="0" applyNumberFormat="1" applyFont="1" applyFill="1" applyBorder="1" applyAlignment="1">
      <alignment horizontal="center"/>
    </xf>
    <xf numFmtId="0" fontId="17" fillId="5" borderId="59" xfId="0" applyNumberFormat="1" applyFont="1" applyFill="1" applyBorder="1" applyAlignment="1">
      <alignment horizontal="center"/>
    </xf>
    <xf numFmtId="0" fontId="17" fillId="5" borderId="138" xfId="0" applyNumberFormat="1" applyFont="1" applyFill="1" applyBorder="1" applyAlignment="1">
      <alignment horizontal="center"/>
    </xf>
    <xf numFmtId="0" fontId="0" fillId="5" borderId="147" xfId="0" applyNumberFormat="1" applyFill="1" applyBorder="1" applyAlignment="1">
      <alignment horizontal="center"/>
    </xf>
    <xf numFmtId="0" fontId="1" fillId="0" borderId="143" xfId="0" applyNumberFormat="1" applyFont="1" applyFill="1" applyBorder="1" applyAlignment="1">
      <alignment horizontal="center"/>
    </xf>
    <xf numFmtId="0" fontId="17" fillId="5" borderId="143" xfId="0" applyNumberFormat="1" applyFont="1" applyFill="1" applyBorder="1" applyAlignment="1">
      <alignment horizontal="center"/>
    </xf>
    <xf numFmtId="0" fontId="1" fillId="2" borderId="145" xfId="0" applyNumberFormat="1" applyFont="1" applyFill="1" applyBorder="1" applyAlignment="1">
      <alignment horizontal="center"/>
    </xf>
    <xf numFmtId="0" fontId="0" fillId="5" borderId="145" xfId="0" applyFill="1" applyBorder="1" applyAlignment="1">
      <alignment horizontal="center"/>
    </xf>
    <xf numFmtId="0" fontId="17" fillId="5" borderId="5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19" fillId="5" borderId="53" xfId="0" applyNumberFormat="1" applyFont="1" applyFill="1" applyBorder="1" applyAlignment="1">
      <alignment horizontal="center"/>
    </xf>
    <xf numFmtId="0" fontId="17" fillId="0" borderId="53" xfId="0" applyNumberFormat="1" applyFont="1" applyFill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2" xfId="0" applyFont="1" applyFill="1" applyBorder="1" applyAlignment="1">
      <alignment horizontal="center"/>
    </xf>
    <xf numFmtId="0" fontId="2" fillId="2" borderId="131" xfId="0" applyFont="1" applyFill="1" applyBorder="1" applyAlignment="1">
      <alignment horizontal="center"/>
    </xf>
    <xf numFmtId="0" fontId="2" fillId="2" borderId="95" xfId="0" applyFont="1" applyFill="1" applyBorder="1" applyAlignment="1">
      <alignment horizontal="center"/>
    </xf>
    <xf numFmtId="15" fontId="7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5" borderId="53" xfId="0" applyNumberFormat="1" applyFont="1" applyFill="1" applyBorder="1" applyAlignment="1">
      <alignment horizontal="center"/>
    </xf>
    <xf numFmtId="0" fontId="0" fillId="5" borderId="143" xfId="0" applyNumberFormat="1" applyFont="1" applyFill="1" applyBorder="1" applyAlignment="1">
      <alignment horizontal="center"/>
    </xf>
    <xf numFmtId="0" fontId="0" fillId="5" borderId="34" xfId="0" applyNumberFormat="1" applyFont="1" applyFill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8" fillId="0" borderId="53" xfId="0" applyNumberFormat="1" applyFont="1" applyBorder="1" applyAlignment="1">
      <alignment horizontal="center"/>
    </xf>
    <xf numFmtId="0" fontId="19" fillId="5" borderId="118" xfId="0" applyNumberFormat="1" applyFont="1" applyFill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0" fillId="0" borderId="148" xfId="0" applyNumberFormat="1" applyBorder="1" applyAlignment="1">
      <alignment horizontal="center"/>
    </xf>
    <xf numFmtId="0" fontId="0" fillId="0" borderId="149" xfId="0" applyNumberFormat="1" applyBorder="1" applyAlignment="1">
      <alignment horizontal="center"/>
    </xf>
    <xf numFmtId="0" fontId="0" fillId="0" borderId="150" xfId="0" applyNumberFormat="1" applyBorder="1" applyAlignment="1">
      <alignment horizontal="center"/>
    </xf>
    <xf numFmtId="0" fontId="0" fillId="0" borderId="151" xfId="0" applyNumberFormat="1" applyBorder="1" applyAlignment="1">
      <alignment horizontal="center"/>
    </xf>
    <xf numFmtId="0" fontId="0" fillId="0" borderId="152" xfId="0" applyNumberFormat="1" applyBorder="1" applyAlignment="1">
      <alignment horizontal="center"/>
    </xf>
    <xf numFmtId="0" fontId="0" fillId="0" borderId="153" xfId="0" applyNumberFormat="1" applyBorder="1" applyAlignment="1">
      <alignment horizontal="center"/>
    </xf>
    <xf numFmtId="0" fontId="0" fillId="0" borderId="154" xfId="0" applyNumberFormat="1" applyBorder="1" applyAlignment="1">
      <alignment horizontal="center"/>
    </xf>
    <xf numFmtId="0" fontId="0" fillId="0" borderId="155" xfId="0" applyNumberFormat="1" applyBorder="1" applyAlignment="1">
      <alignment horizontal="center"/>
    </xf>
    <xf numFmtId="0" fontId="0" fillId="0" borderId="156" xfId="0" applyNumberFormat="1" applyBorder="1" applyAlignment="1">
      <alignment horizontal="center"/>
    </xf>
    <xf numFmtId="0" fontId="0" fillId="0" borderId="157" xfId="0" applyNumberFormat="1" applyBorder="1" applyAlignment="1">
      <alignment horizontal="center"/>
    </xf>
    <xf numFmtId="0" fontId="0" fillId="0" borderId="158" xfId="0" applyNumberFormat="1" applyBorder="1" applyAlignment="1">
      <alignment horizontal="center"/>
    </xf>
    <xf numFmtId="0" fontId="0" fillId="0" borderId="159" xfId="0" applyNumberFormat="1" applyBorder="1" applyAlignment="1">
      <alignment horizontal="center"/>
    </xf>
    <xf numFmtId="0" fontId="0" fillId="0" borderId="160" xfId="0" applyNumberFormat="1" applyBorder="1" applyAlignment="1">
      <alignment horizontal="center"/>
    </xf>
    <xf numFmtId="0" fontId="0" fillId="0" borderId="161" xfId="0" applyNumberFormat="1" applyBorder="1" applyAlignment="1">
      <alignment horizontal="center"/>
    </xf>
    <xf numFmtId="0" fontId="0" fillId="0" borderId="162" xfId="0" applyNumberFormat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0" fillId="5" borderId="5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1" borderId="16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131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164" xfId="0" applyFill="1" applyBorder="1" applyAlignment="1">
      <alignment horizontal="center"/>
    </xf>
    <xf numFmtId="0" fontId="0" fillId="12" borderId="165" xfId="0" applyFill="1" applyBorder="1" applyAlignment="1">
      <alignment horizontal="center"/>
    </xf>
    <xf numFmtId="0" fontId="0" fillId="10" borderId="166" xfId="0" applyFill="1" applyBorder="1" applyAlignment="1">
      <alignment horizontal="center"/>
    </xf>
    <xf numFmtId="0" fontId="0" fillId="10" borderId="167" xfId="0" applyFill="1" applyBorder="1" applyAlignment="1">
      <alignment horizontal="center"/>
    </xf>
    <xf numFmtId="0" fontId="0" fillId="13" borderId="168" xfId="0" applyFill="1" applyBorder="1" applyAlignment="1">
      <alignment horizontal="center"/>
    </xf>
    <xf numFmtId="0" fontId="0" fillId="13" borderId="169" xfId="0" applyFill="1" applyBorder="1" applyAlignment="1">
      <alignment horizontal="center"/>
    </xf>
    <xf numFmtId="0" fontId="0" fillId="8" borderId="170" xfId="0" applyFill="1" applyBorder="1" applyAlignment="1">
      <alignment horizontal="center"/>
    </xf>
    <xf numFmtId="0" fontId="0" fillId="8" borderId="171" xfId="0" applyFill="1" applyBorder="1" applyAlignment="1">
      <alignment horizontal="center"/>
    </xf>
    <xf numFmtId="0" fontId="0" fillId="11" borderId="172" xfId="0" applyFill="1" applyBorder="1" applyAlignment="1">
      <alignment horizontal="center"/>
    </xf>
    <xf numFmtId="0" fontId="0" fillId="11" borderId="173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92" xfId="0" applyFont="1" applyBorder="1" applyAlignment="1" quotePrefix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4" borderId="174" xfId="0" applyFont="1" applyFill="1" applyBorder="1" applyAlignment="1">
      <alignment horizontal="center"/>
    </xf>
    <xf numFmtId="0" fontId="2" fillId="14" borderId="175" xfId="0" applyFont="1" applyFill="1" applyBorder="1" applyAlignment="1">
      <alignment horizontal="center"/>
    </xf>
    <xf numFmtId="0" fontId="2" fillId="14" borderId="176" xfId="0" applyFont="1" applyFill="1" applyBorder="1" applyAlignment="1">
      <alignment horizontal="center"/>
    </xf>
    <xf numFmtId="0" fontId="2" fillId="10" borderId="177" xfId="0" applyFont="1" applyFill="1" applyBorder="1" applyAlignment="1">
      <alignment horizontal="center"/>
    </xf>
    <xf numFmtId="0" fontId="2" fillId="10" borderId="178" xfId="0" applyFont="1" applyFill="1" applyBorder="1" applyAlignment="1">
      <alignment horizontal="center"/>
    </xf>
    <xf numFmtId="0" fontId="2" fillId="10" borderId="179" xfId="0" applyFont="1" applyFill="1" applyBorder="1" applyAlignment="1">
      <alignment horizontal="center"/>
    </xf>
    <xf numFmtId="0" fontId="2" fillId="13" borderId="18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8" borderId="18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14" borderId="182" xfId="0" applyFont="1" applyFill="1" applyBorder="1" applyAlignment="1">
      <alignment horizontal="center"/>
    </xf>
    <xf numFmtId="0" fontId="2" fillId="14" borderId="183" xfId="0" applyFont="1" applyFill="1" applyBorder="1" applyAlignment="1">
      <alignment horizontal="center"/>
    </xf>
    <xf numFmtId="0" fontId="2" fillId="14" borderId="184" xfId="0" applyFont="1" applyFill="1" applyBorder="1" applyAlignment="1">
      <alignment horizontal="center"/>
    </xf>
    <xf numFmtId="0" fontId="2" fillId="10" borderId="185" xfId="0" applyFont="1" applyFill="1" applyBorder="1" applyAlignment="1">
      <alignment horizontal="center"/>
    </xf>
    <xf numFmtId="0" fontId="2" fillId="10" borderId="186" xfId="0" applyFont="1" applyFill="1" applyBorder="1" applyAlignment="1">
      <alignment horizontal="center"/>
    </xf>
    <xf numFmtId="0" fontId="2" fillId="10" borderId="187" xfId="0" applyFont="1" applyFill="1" applyBorder="1" applyAlignment="1">
      <alignment horizontal="center"/>
    </xf>
    <xf numFmtId="0" fontId="2" fillId="13" borderId="188" xfId="0" applyFont="1" applyFill="1" applyBorder="1" applyAlignment="1">
      <alignment horizontal="center"/>
    </xf>
    <xf numFmtId="0" fontId="2" fillId="13" borderId="189" xfId="0" applyFont="1" applyFill="1" applyBorder="1" applyAlignment="1">
      <alignment horizontal="center"/>
    </xf>
    <xf numFmtId="0" fontId="2" fillId="13" borderId="190" xfId="0" applyFont="1" applyFill="1" applyBorder="1" applyAlignment="1">
      <alignment horizontal="center"/>
    </xf>
    <xf numFmtId="0" fontId="2" fillId="8" borderId="191" xfId="0" applyFont="1" applyFill="1" applyBorder="1" applyAlignment="1">
      <alignment horizontal="center"/>
    </xf>
    <xf numFmtId="0" fontId="2" fillId="8" borderId="192" xfId="0" applyFont="1" applyFill="1" applyBorder="1" applyAlignment="1">
      <alignment horizontal="center"/>
    </xf>
    <xf numFmtId="0" fontId="2" fillId="8" borderId="193" xfId="0" applyFont="1" applyFill="1" applyBorder="1" applyAlignment="1">
      <alignment horizontal="center"/>
    </xf>
    <xf numFmtId="0" fontId="2" fillId="11" borderId="194" xfId="0" applyFont="1" applyFill="1" applyBorder="1" applyAlignment="1">
      <alignment horizontal="center"/>
    </xf>
    <xf numFmtId="0" fontId="2" fillId="11" borderId="195" xfId="0" applyFont="1" applyFill="1" applyBorder="1" applyAlignment="1">
      <alignment horizontal="center"/>
    </xf>
    <xf numFmtId="0" fontId="2" fillId="11" borderId="196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F9" sqref="F9"/>
    </sheetView>
  </sheetViews>
  <sheetFormatPr defaultColWidth="9.140625" defaultRowHeight="12.75"/>
  <cols>
    <col min="2" max="2" width="12.00390625" style="0" customWidth="1"/>
    <col min="6" max="6" width="19.421875" style="0" customWidth="1"/>
  </cols>
  <sheetData>
    <row r="1" spans="1:7" ht="12.75">
      <c r="A1" t="s">
        <v>48</v>
      </c>
      <c r="F1" s="82">
        <v>39701</v>
      </c>
      <c r="G1" t="s">
        <v>43</v>
      </c>
    </row>
    <row r="3" spans="1:7" ht="12.75">
      <c r="A3" t="s">
        <v>49</v>
      </c>
      <c r="F3" s="83" t="s">
        <v>126</v>
      </c>
      <c r="G3" t="s">
        <v>169</v>
      </c>
    </row>
    <row r="4" spans="1:7" ht="12.75">
      <c r="A4" t="s">
        <v>127</v>
      </c>
      <c r="F4" s="83" t="s">
        <v>140</v>
      </c>
      <c r="G4" t="s">
        <v>168</v>
      </c>
    </row>
    <row r="5" spans="1:7" ht="12.75">
      <c r="A5" t="s">
        <v>52</v>
      </c>
      <c r="F5" s="84" t="s">
        <v>141</v>
      </c>
      <c r="G5" t="s">
        <v>167</v>
      </c>
    </row>
    <row r="6" spans="1:9" ht="12.75">
      <c r="A6" t="s">
        <v>54</v>
      </c>
      <c r="F6" s="84" t="s">
        <v>142</v>
      </c>
      <c r="G6" s="446" t="s">
        <v>55</v>
      </c>
      <c r="H6" s="446"/>
      <c r="I6" s="446"/>
    </row>
    <row r="7" spans="1:9" ht="12.75">
      <c r="A7" s="99" t="s">
        <v>53</v>
      </c>
      <c r="B7" s="99"/>
      <c r="C7" s="99"/>
      <c r="F7" s="84" t="s">
        <v>134</v>
      </c>
      <c r="G7" s="446" t="s">
        <v>128</v>
      </c>
      <c r="H7" s="446"/>
      <c r="I7" s="446"/>
    </row>
    <row r="9" spans="1:7" ht="12.75">
      <c r="A9" t="s">
        <v>129</v>
      </c>
      <c r="F9" s="83"/>
      <c r="G9" t="s">
        <v>130</v>
      </c>
    </row>
    <row r="11" spans="1:7" ht="12.75">
      <c r="A11" t="s">
        <v>131</v>
      </c>
      <c r="F11" s="83"/>
      <c r="G11" t="s">
        <v>132</v>
      </c>
    </row>
    <row r="13" spans="1:7" ht="12.75">
      <c r="A13" t="s">
        <v>83</v>
      </c>
      <c r="F13" s="84"/>
      <c r="G13" t="s">
        <v>133</v>
      </c>
    </row>
    <row r="15" ht="12.75">
      <c r="F15" s="282"/>
    </row>
    <row r="16" ht="12.75">
      <c r="F16" s="1"/>
    </row>
    <row r="18" ht="12.75">
      <c r="A18" t="s">
        <v>45</v>
      </c>
    </row>
    <row r="19" ht="12.75">
      <c r="A19" t="s">
        <v>38</v>
      </c>
    </row>
    <row r="20" ht="12.75">
      <c r="A20" t="s">
        <v>39</v>
      </c>
    </row>
    <row r="22" ht="12.75">
      <c r="A22" t="s">
        <v>46</v>
      </c>
    </row>
    <row r="24" ht="12.75">
      <c r="A24" t="s">
        <v>47</v>
      </c>
    </row>
    <row r="26" ht="12.75">
      <c r="A26" t="s">
        <v>89</v>
      </c>
    </row>
    <row r="28" spans="1:8" ht="12.75">
      <c r="A28" s="78" t="s">
        <v>40</v>
      </c>
      <c r="B28" s="78"/>
      <c r="C28" s="78"/>
      <c r="D28" s="78"/>
      <c r="E28" s="78"/>
      <c r="F28" s="78"/>
      <c r="G28" s="78"/>
      <c r="H28" s="79"/>
    </row>
    <row r="30" ht="12.75">
      <c r="A30" t="s">
        <v>41</v>
      </c>
    </row>
    <row r="32" spans="1:5" ht="12.75">
      <c r="A32" s="80" t="s">
        <v>42</v>
      </c>
      <c r="B32" s="80"/>
      <c r="C32" s="80"/>
      <c r="D32" s="80"/>
      <c r="E32" s="80"/>
    </row>
    <row r="34" spans="1:3" ht="12.75">
      <c r="A34" s="81" t="s">
        <v>44</v>
      </c>
      <c r="B34" s="81"/>
      <c r="C34" s="81"/>
    </row>
  </sheetData>
  <mergeCells count="2">
    <mergeCell ref="G7:I7"/>
    <mergeCell ref="G6:I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11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Year!B53</f>
        <v>39869</v>
      </c>
      <c r="B8" s="9" t="s">
        <v>25</v>
      </c>
      <c r="C8" s="30">
        <f ca="1">OFFSET(Year!D53,0,0,1,1)</f>
        <v>0</v>
      </c>
      <c r="D8" s="30">
        <f ca="1">OFFSET(Year!E53,0,0,1,1)</f>
        <v>0</v>
      </c>
      <c r="E8" s="30">
        <f ca="1">OFFSET(Year!F53,0,0,1,1)</f>
        <v>0</v>
      </c>
      <c r="F8" s="30">
        <f ca="1">OFFSET(Year!G53,0,0,1,1)</f>
        <v>0</v>
      </c>
      <c r="G8" s="30">
        <f ca="1">OFFSET(Year!H53,0,0,1,1)</f>
        <v>0</v>
      </c>
      <c r="H8" s="30">
        <f ca="1">OFFSET(Year!I53,0,0,1,1)</f>
        <v>0</v>
      </c>
      <c r="I8" s="30">
        <f ca="1">OFFSET(Year!J53,0,0,1,1)</f>
        <v>0</v>
      </c>
      <c r="J8" s="30">
        <f ca="1">OFFSET(Year!K53,0,0,1,1)</f>
        <v>0</v>
      </c>
      <c r="K8" s="30">
        <f ca="1">OFFSET(Year!L53,0,0,1,1)</f>
        <v>0</v>
      </c>
      <c r="L8" s="30">
        <f ca="1">OFFSET(Year!M53,0,0,1,1)</f>
        <v>0</v>
      </c>
      <c r="M8" s="30">
        <f ca="1">OFFSET(Year!N53,0,0,1,1)</f>
        <v>0</v>
      </c>
      <c r="N8" s="30">
        <f ca="1">OFFSET(Year!O53,0,0,1,1)</f>
        <v>0</v>
      </c>
      <c r="O8" s="30">
        <f ca="1">OFFSET(Year!P53,0,0,1,1)</f>
        <v>0</v>
      </c>
      <c r="P8" s="30">
        <f ca="1">OFFSET(Year!Q53,0,0,1,1)</f>
        <v>0</v>
      </c>
      <c r="Q8" s="30">
        <f ca="1">OFFSET(Year!R53,0,0,1,1)</f>
        <v>0</v>
      </c>
    </row>
    <row r="9" spans="1:17" ht="12.75">
      <c r="A9" s="22"/>
      <c r="B9" s="154" t="s">
        <v>26</v>
      </c>
      <c r="C9" s="30">
        <f ca="1">OFFSET(Year!D54,0,0,1,1)</f>
        <v>0</v>
      </c>
      <c r="D9" s="30">
        <f ca="1">OFFSET(Year!E54,0,0,1,1)</f>
        <v>0</v>
      </c>
      <c r="E9" s="30">
        <f ca="1">OFFSET(Year!F54,0,0,1,1)</f>
        <v>0</v>
      </c>
      <c r="F9" s="30">
        <f ca="1">OFFSET(Year!G54,0,0,1,1)</f>
        <v>0</v>
      </c>
      <c r="G9" s="30">
        <f ca="1">OFFSET(Year!H54,0,0,1,1)</f>
        <v>0</v>
      </c>
      <c r="H9" s="30">
        <f ca="1">OFFSET(Year!I54,0,0,1,1)</f>
        <v>0</v>
      </c>
      <c r="I9" s="30">
        <f ca="1">OFFSET(Year!J54,0,0,1,1)</f>
        <v>0</v>
      </c>
      <c r="J9" s="30">
        <f ca="1">OFFSET(Year!K54,0,0,1,1)</f>
        <v>0</v>
      </c>
      <c r="K9" s="30">
        <f ca="1">OFFSET(Year!L54,0,0,1,1)</f>
        <v>0</v>
      </c>
      <c r="L9" s="30">
        <f ca="1">OFFSET(Year!M54,0,0,1,1)</f>
        <v>0</v>
      </c>
      <c r="M9" s="30">
        <f ca="1">OFFSET(Year!N54,0,0,1,1)</f>
        <v>0</v>
      </c>
      <c r="N9" s="30">
        <f ca="1">OFFSET(Year!O54,0,0,1,1)</f>
        <v>0</v>
      </c>
      <c r="O9" s="30">
        <f ca="1">OFFSET(Year!P54,0,0,1,1)</f>
        <v>0</v>
      </c>
      <c r="P9" s="30">
        <f ca="1">OFFSET(Year!Q54,0,0,1,1)</f>
        <v>0</v>
      </c>
      <c r="Q9" s="30">
        <f ca="1">OFFSET(Year!R54,0,0,1,1)</f>
        <v>0</v>
      </c>
    </row>
    <row r="10" spans="1:17" ht="12.75">
      <c r="A10" s="22"/>
      <c r="B10" s="9" t="s">
        <v>3</v>
      </c>
      <c r="C10" s="160"/>
      <c r="D10" s="39"/>
      <c r="E10" s="39"/>
      <c r="F10" s="160"/>
      <c r="G10" s="160"/>
      <c r="H10" s="160"/>
      <c r="I10" s="160"/>
      <c r="J10" s="160"/>
      <c r="K10" s="160"/>
      <c r="L10" s="160"/>
      <c r="M10" s="160"/>
      <c r="N10" s="160"/>
      <c r="O10" s="21"/>
      <c r="P10" s="21"/>
      <c r="Q10" s="21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1"/>
      <c r="O11" s="21"/>
      <c r="P11" s="21"/>
      <c r="Q11" s="21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21" ht="12.75">
      <c r="A14" s="27">
        <f>SUM(A8+7)</f>
        <v>39876</v>
      </c>
      <c r="B14" s="41" t="s">
        <v>25</v>
      </c>
      <c r="C14" s="30">
        <f ca="1">OFFSET(Year!D55,0,0,1,1)</f>
        <v>0</v>
      </c>
      <c r="D14" s="30">
        <f ca="1">OFFSET(Year!E55,0,0,1,1)</f>
        <v>0</v>
      </c>
      <c r="E14" s="30">
        <f ca="1">OFFSET(Year!F55,0,0,1,1)</f>
        <v>0</v>
      </c>
      <c r="F14" s="30">
        <f ca="1">OFFSET(Year!G55,0,0,1,1)</f>
        <v>0</v>
      </c>
      <c r="G14" s="30">
        <f ca="1">OFFSET(Year!H55,0,0,1,1)</f>
        <v>0</v>
      </c>
      <c r="H14" s="30">
        <f ca="1">OFFSET(Year!I55,0,0,1,1)</f>
        <v>0</v>
      </c>
      <c r="I14" s="30">
        <f ca="1">OFFSET(Year!J55,0,0,1,1)</f>
        <v>0</v>
      </c>
      <c r="J14" s="30">
        <f ca="1">OFFSET(Year!K55,0,0,1,1)</f>
        <v>0</v>
      </c>
      <c r="K14" s="30">
        <f ca="1">OFFSET(Year!L55,0,0,1,1)</f>
        <v>0</v>
      </c>
      <c r="L14" s="30">
        <f ca="1">OFFSET(Year!M55,0,0,1,1)</f>
        <v>0</v>
      </c>
      <c r="M14" s="30">
        <f ca="1">OFFSET(Year!N55,0,0,1,1)</f>
        <v>0</v>
      </c>
      <c r="N14" s="30">
        <f ca="1">OFFSET(Year!O55,0,0,1,1)</f>
        <v>0</v>
      </c>
      <c r="O14" s="30">
        <f ca="1">OFFSET(Year!P55,0,0,1,1)</f>
        <v>0</v>
      </c>
      <c r="P14" s="30">
        <f ca="1">OFFSET(Year!Q55,0,0,1,1)</f>
        <v>0</v>
      </c>
      <c r="Q14" s="30">
        <f ca="1">OFFSET(Year!R55,0,0,1,1)</f>
        <v>0</v>
      </c>
      <c r="T14" s="76" t="s">
        <v>21</v>
      </c>
      <c r="U14" s="77"/>
    </row>
    <row r="15" spans="1:21" ht="12.75">
      <c r="A15" s="22"/>
      <c r="B15" s="27" t="s">
        <v>26</v>
      </c>
      <c r="C15" s="30">
        <f ca="1">OFFSET(Year!D56,0,0,1,1)</f>
        <v>0</v>
      </c>
      <c r="D15" s="30">
        <f ca="1">OFFSET(Year!E56,0,0,1,1)</f>
        <v>0</v>
      </c>
      <c r="E15" s="30">
        <f ca="1">OFFSET(Year!F56,0,0,1,1)</f>
        <v>0</v>
      </c>
      <c r="F15" s="30">
        <f ca="1">OFFSET(Year!G56,0,0,1,1)</f>
        <v>0</v>
      </c>
      <c r="G15" s="30">
        <f ca="1">OFFSET(Year!H56,0,0,1,1)</f>
        <v>0</v>
      </c>
      <c r="H15" s="30">
        <f ca="1">OFFSET(Year!I56,0,0,1,1)</f>
        <v>0</v>
      </c>
      <c r="I15" s="30">
        <f ca="1">OFFSET(Year!J56,0,0,1,1)</f>
        <v>0</v>
      </c>
      <c r="J15" s="30">
        <f ca="1">OFFSET(Year!K56,0,0,1,1)</f>
        <v>0</v>
      </c>
      <c r="K15" s="30">
        <f ca="1">OFFSET(Year!L56,0,0,1,1)</f>
        <v>0</v>
      </c>
      <c r="L15" s="30">
        <f ca="1">OFFSET(Year!M56,0,0,1,1)</f>
        <v>0</v>
      </c>
      <c r="M15" s="30">
        <f ca="1">OFFSET(Year!N56,0,0,1,1)</f>
        <v>0</v>
      </c>
      <c r="N15" s="30">
        <f ca="1">OFFSET(Year!O56,0,0,1,1)</f>
        <v>0</v>
      </c>
      <c r="O15" s="30">
        <f ca="1">OFFSET(Year!P56,0,0,1,1)</f>
        <v>0</v>
      </c>
      <c r="P15" s="30">
        <f ca="1">OFFSET(Year!Q56,0,0,1,1)</f>
        <v>0</v>
      </c>
      <c r="Q15" s="30">
        <f ca="1">OFFSET(Year!R56,0,0,1,1)</f>
        <v>0</v>
      </c>
      <c r="T15" s="102">
        <v>400</v>
      </c>
      <c r="U15" s="100" t="s">
        <v>87</v>
      </c>
    </row>
    <row r="16" spans="1:21" ht="12.75">
      <c r="A16" s="22"/>
      <c r="B16" s="9" t="s">
        <v>3</v>
      </c>
      <c r="C16" s="160"/>
      <c r="D16" s="39"/>
      <c r="E16" s="21"/>
      <c r="F16" s="160"/>
      <c r="G16" s="160"/>
      <c r="H16" s="160"/>
      <c r="I16" s="160"/>
      <c r="J16" s="160"/>
      <c r="K16" s="160"/>
      <c r="L16" s="160"/>
      <c r="M16" s="160"/>
      <c r="N16" s="160"/>
      <c r="O16" s="162"/>
      <c r="P16" s="162"/>
      <c r="Q16" s="162"/>
      <c r="T16" s="102">
        <v>401</v>
      </c>
      <c r="U16" s="104" t="s">
        <v>17</v>
      </c>
    </row>
    <row r="17" spans="1:21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1"/>
      <c r="O17" s="162"/>
      <c r="P17" s="162"/>
      <c r="Q17" s="162"/>
      <c r="T17" s="107">
        <v>402</v>
      </c>
      <c r="U17" s="104" t="s">
        <v>63</v>
      </c>
    </row>
    <row r="18" spans="1:21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T18" s="107">
        <v>403</v>
      </c>
      <c r="U18" s="104" t="s">
        <v>64</v>
      </c>
    </row>
    <row r="19" spans="1:21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T19" s="107">
        <v>404</v>
      </c>
      <c r="U19" s="104" t="s">
        <v>65</v>
      </c>
    </row>
    <row r="20" spans="1:21" ht="12.75">
      <c r="A20" s="27">
        <f>SUM(A14+7)</f>
        <v>39883</v>
      </c>
      <c r="B20" s="9" t="s">
        <v>25</v>
      </c>
      <c r="C20" s="30">
        <f ca="1">OFFSET(Year!D57,0,0,1,1)</f>
        <v>0</v>
      </c>
      <c r="D20" s="30">
        <f ca="1">OFFSET(Year!E57,0,0,1,1)</f>
        <v>0</v>
      </c>
      <c r="E20" s="30">
        <f ca="1">OFFSET(Year!F57,0,0,1,1)</f>
        <v>0</v>
      </c>
      <c r="F20" s="30">
        <f ca="1">OFFSET(Year!G57,0,0,1,1)</f>
        <v>0</v>
      </c>
      <c r="G20" s="30">
        <f ca="1">OFFSET(Year!H57,0,0,1,1)</f>
        <v>0</v>
      </c>
      <c r="H20" s="30">
        <f ca="1">OFFSET(Year!I57,0,0,1,1)</f>
        <v>0</v>
      </c>
      <c r="I20" s="30">
        <f ca="1">OFFSET(Year!J57,0,0,1,1)</f>
        <v>0</v>
      </c>
      <c r="J20" s="30">
        <f ca="1">OFFSET(Year!K57,0,0,1,1)</f>
        <v>0</v>
      </c>
      <c r="K20" s="30">
        <f ca="1">OFFSET(Year!L57,0,0,1,1)</f>
        <v>0</v>
      </c>
      <c r="L20" s="30">
        <f ca="1">OFFSET(Year!M57,0,0,1,1)</f>
        <v>0</v>
      </c>
      <c r="M20" s="30">
        <f ca="1">OFFSET(Year!N57,0,0,1,1)</f>
        <v>0</v>
      </c>
      <c r="N20" s="30">
        <f ca="1">OFFSET(Year!O57,0,0,1,1)</f>
        <v>0</v>
      </c>
      <c r="O20" s="30">
        <f ca="1">OFFSET(Year!P57,0,0,1,1)</f>
        <v>0</v>
      </c>
      <c r="P20" s="30">
        <f ca="1">OFFSET(Year!Q57,0,0,1,1)</f>
        <v>0</v>
      </c>
      <c r="Q20" s="30">
        <f ca="1">OFFSET(Year!R57,0,0,1,1)</f>
        <v>0</v>
      </c>
      <c r="T20" s="107">
        <v>405</v>
      </c>
      <c r="U20" s="104" t="s">
        <v>20</v>
      </c>
    </row>
    <row r="21" spans="1:21" ht="12.75">
      <c r="A21" s="22"/>
      <c r="B21" s="27" t="s">
        <v>26</v>
      </c>
      <c r="C21" s="30">
        <f ca="1">OFFSET(Year!D58,0,0,1,1)</f>
        <v>0</v>
      </c>
      <c r="D21" s="30">
        <f ca="1">OFFSET(Year!E58,0,0,1,1)</f>
        <v>0</v>
      </c>
      <c r="E21" s="30">
        <f ca="1">OFFSET(Year!F58,0,0,1,1)</f>
        <v>0</v>
      </c>
      <c r="F21" s="30">
        <f ca="1">OFFSET(Year!G58,0,0,1,1)</f>
        <v>0</v>
      </c>
      <c r="G21" s="30">
        <f ca="1">OFFSET(Year!H58,0,0,1,1)</f>
        <v>0</v>
      </c>
      <c r="H21" s="30">
        <f ca="1">OFFSET(Year!I58,0,0,1,1)</f>
        <v>0</v>
      </c>
      <c r="I21" s="30">
        <f ca="1">OFFSET(Year!J58,0,0,1,1)</f>
        <v>0</v>
      </c>
      <c r="J21" s="30">
        <f ca="1">OFFSET(Year!K58,0,0,1,1)</f>
        <v>0</v>
      </c>
      <c r="K21" s="30">
        <f ca="1">OFFSET(Year!L58,0,0,1,1)</f>
        <v>0</v>
      </c>
      <c r="L21" s="30">
        <f ca="1">OFFSET(Year!M58,0,0,1,1)</f>
        <v>0</v>
      </c>
      <c r="M21" s="30">
        <f ca="1">OFFSET(Year!N58,0,0,1,1)</f>
        <v>0</v>
      </c>
      <c r="N21" s="30">
        <f ca="1">OFFSET(Year!O58,0,0,1,1)</f>
        <v>0</v>
      </c>
      <c r="O21" s="30">
        <f ca="1">OFFSET(Year!P58,0,0,1,1)</f>
        <v>0</v>
      </c>
      <c r="P21" s="30">
        <f ca="1">OFFSET(Year!Q58,0,0,1,1)</f>
        <v>0</v>
      </c>
      <c r="Q21" s="30">
        <f ca="1">OFFSET(Year!R58,0,0,1,1)</f>
        <v>0</v>
      </c>
      <c r="T21" s="107">
        <v>406</v>
      </c>
      <c r="U21" s="104" t="s">
        <v>66</v>
      </c>
    </row>
    <row r="22" spans="1:21" ht="12.75">
      <c r="A22" s="22"/>
      <c r="B22" s="9" t="s">
        <v>3</v>
      </c>
      <c r="C22" s="21"/>
      <c r="D22" s="21"/>
      <c r="E22" s="21"/>
      <c r="F22" s="160"/>
      <c r="G22" s="160"/>
      <c r="H22" s="21"/>
      <c r="I22" s="160"/>
      <c r="J22" s="160"/>
      <c r="K22" s="21"/>
      <c r="L22" s="160"/>
      <c r="M22" s="160"/>
      <c r="N22" s="400"/>
      <c r="O22" s="21"/>
      <c r="P22" s="21"/>
      <c r="Q22" s="21"/>
      <c r="R22" s="21"/>
      <c r="T22" s="107">
        <v>408</v>
      </c>
      <c r="U22" s="104" t="s">
        <v>18</v>
      </c>
    </row>
    <row r="23" spans="1:21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1"/>
      <c r="O23" s="2"/>
      <c r="P23" s="2"/>
      <c r="Q23" s="2"/>
      <c r="T23" s="107">
        <v>409</v>
      </c>
      <c r="U23" s="104" t="s">
        <v>19</v>
      </c>
    </row>
    <row r="24" spans="1:21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T24" s="107">
        <v>410</v>
      </c>
      <c r="U24" s="104" t="s">
        <v>67</v>
      </c>
    </row>
    <row r="25" spans="1:21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  <c r="T25" s="107">
        <v>411</v>
      </c>
      <c r="U25" s="104" t="s">
        <v>68</v>
      </c>
    </row>
    <row r="26" spans="1:21" ht="12.75">
      <c r="A26" s="40">
        <f>SUM(A20+7)</f>
        <v>39890</v>
      </c>
      <c r="B26" s="9" t="s">
        <v>25</v>
      </c>
      <c r="C26" s="30">
        <f ca="1">OFFSET(Year!D59,0,0,1,1)</f>
        <v>0</v>
      </c>
      <c r="D26" s="30">
        <f ca="1">OFFSET(Year!E59,0,0,1,1)</f>
        <v>0</v>
      </c>
      <c r="E26" s="30">
        <f ca="1">OFFSET(Year!F59,0,0,1,1)</f>
        <v>0</v>
      </c>
      <c r="F26" s="30">
        <f ca="1">OFFSET(Year!G59,0,0,1,1)</f>
        <v>0</v>
      </c>
      <c r="G26" s="30">
        <f ca="1">OFFSET(Year!H59,0,0,1,1)</f>
        <v>0</v>
      </c>
      <c r="H26" s="30">
        <f ca="1">OFFSET(Year!I59,0,0,1,1)</f>
        <v>0</v>
      </c>
      <c r="I26" s="30">
        <f ca="1">OFFSET(Year!J59,0,0,1,1)</f>
        <v>0</v>
      </c>
      <c r="J26" s="30">
        <f ca="1">OFFSET(Year!K59,0,0,1,1)</f>
        <v>0</v>
      </c>
      <c r="K26" s="30">
        <f ca="1">OFFSET(Year!L59,0,0,1,1)</f>
        <v>0</v>
      </c>
      <c r="L26" s="30">
        <f ca="1">OFFSET(Year!M59,0,0,1,1)</f>
        <v>0</v>
      </c>
      <c r="M26" s="30">
        <f ca="1">OFFSET(Year!M65,0,0,1,1)</f>
        <v>0</v>
      </c>
      <c r="N26" s="30">
        <f>Year!O59</f>
        <v>0</v>
      </c>
      <c r="O26" s="30">
        <f ca="1">OFFSET(Year!P59,0,0,1,1)</f>
        <v>0</v>
      </c>
      <c r="P26" s="30">
        <f ca="1">OFFSET(Year!Q59,0,0,1,1)</f>
        <v>0</v>
      </c>
      <c r="Q26" s="30">
        <f ca="1">OFFSET(Year!R59,0,0,1,1)</f>
        <v>0</v>
      </c>
      <c r="T26" s="107">
        <v>412</v>
      </c>
      <c r="U26" s="104" t="s">
        <v>69</v>
      </c>
    </row>
    <row r="27" spans="1:21" ht="12.75">
      <c r="A27" s="22"/>
      <c r="B27" s="27" t="s">
        <v>26</v>
      </c>
      <c r="C27" s="30">
        <f ca="1">OFFSET(Year!D60,0,0,1,1)</f>
        <v>0</v>
      </c>
      <c r="D27" s="30">
        <f ca="1">OFFSET(Year!E60,0,0,1,1)</f>
        <v>0</v>
      </c>
      <c r="E27" s="30">
        <f ca="1">OFFSET(Year!F60,0,0,1,1)</f>
        <v>0</v>
      </c>
      <c r="F27" s="30">
        <f ca="1">OFFSET(Year!G60,0,0,1,1)</f>
        <v>0</v>
      </c>
      <c r="G27" s="30">
        <f ca="1">OFFSET(Year!H60,0,0,1,1)</f>
        <v>0</v>
      </c>
      <c r="H27" s="30">
        <f ca="1">OFFSET(Year!I60,0,0,1,1)</f>
        <v>0</v>
      </c>
      <c r="I27" s="30">
        <f ca="1">OFFSET(Year!J60,0,0,1,1)</f>
        <v>0</v>
      </c>
      <c r="J27" s="30">
        <f ca="1">OFFSET(Year!K60,0,0,1,1)</f>
        <v>0</v>
      </c>
      <c r="K27" s="30">
        <f ca="1">OFFSET(Year!L60,0,0,1,1)</f>
        <v>0</v>
      </c>
      <c r="L27" s="30">
        <f ca="1">OFFSET(Year!M60,0,0,1,1)</f>
        <v>0</v>
      </c>
      <c r="M27" s="30">
        <f ca="1">OFFSET(Year!M66,0,0,1,1)</f>
        <v>0</v>
      </c>
      <c r="N27" s="30">
        <f>Year!O60</f>
        <v>0</v>
      </c>
      <c r="O27" s="30">
        <f ca="1">OFFSET(Year!P60,0,0,1,1)</f>
        <v>0</v>
      </c>
      <c r="P27" s="30">
        <f ca="1">OFFSET(Year!Q60,0,0,1,1)</f>
        <v>0</v>
      </c>
      <c r="Q27" s="30">
        <f ca="1">OFFSET(Year!R60,0,0,1,1)</f>
        <v>0</v>
      </c>
      <c r="T27" s="102">
        <v>413</v>
      </c>
      <c r="U27" s="100" t="s">
        <v>70</v>
      </c>
    </row>
    <row r="28" spans="1:21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  <c r="T28" s="102">
        <v>414</v>
      </c>
      <c r="U28" s="100" t="s">
        <v>71</v>
      </c>
    </row>
    <row r="29" spans="1:21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  <c r="T29" s="102">
        <v>415</v>
      </c>
      <c r="U29" s="100" t="s">
        <v>72</v>
      </c>
    </row>
    <row r="30" spans="1:21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42"/>
      <c r="N30" s="42"/>
      <c r="O30" s="42"/>
      <c r="P30" s="42"/>
      <c r="Q30" s="42"/>
      <c r="T30" s="102">
        <v>416</v>
      </c>
      <c r="U30" s="100" t="s">
        <v>73</v>
      </c>
    </row>
    <row r="31" spans="1:21" ht="12.75">
      <c r="A31" s="3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T31" s="102">
        <v>417</v>
      </c>
      <c r="U31" s="100" t="s">
        <v>74</v>
      </c>
    </row>
    <row r="32" spans="1:21" ht="12.75">
      <c r="A32" s="40">
        <f>SUM(A26+7)</f>
        <v>39897</v>
      </c>
      <c r="B32" s="9" t="s">
        <v>25</v>
      </c>
      <c r="C32" s="30">
        <f ca="1">OFFSET(Year!D61,0,0,1,1)</f>
        <v>0</v>
      </c>
      <c r="D32" s="30">
        <f ca="1">OFFSET(Year!E61,0,0,1,1)</f>
        <v>0</v>
      </c>
      <c r="E32" s="30">
        <f ca="1">OFFSET(Year!F61,0,0,1,1)</f>
        <v>0</v>
      </c>
      <c r="F32" s="30">
        <f ca="1">OFFSET(Year!G61,0,0,1,1)</f>
        <v>0</v>
      </c>
      <c r="G32" s="30">
        <f ca="1">OFFSET(Year!H61,0,0,1,1)</f>
        <v>0</v>
      </c>
      <c r="H32" s="30">
        <f ca="1">OFFSET(Year!I61,0,0,1,1)</f>
        <v>0</v>
      </c>
      <c r="I32" s="30">
        <f ca="1">OFFSET(Year!J61,0,0,1,1)</f>
        <v>0</v>
      </c>
      <c r="J32" s="30">
        <f ca="1">OFFSET(Year!K61,0,0,1,1)</f>
        <v>0</v>
      </c>
      <c r="K32" s="30">
        <f ca="1">OFFSET(Year!L61,0,0,1,1)</f>
        <v>0</v>
      </c>
      <c r="L32" s="30">
        <f ca="1">OFFSET(Year!M61,0,0,1,1)</f>
        <v>0</v>
      </c>
      <c r="M32" s="30">
        <f ca="1">OFFSET(Year!N61,0,0,1,1)</f>
        <v>0</v>
      </c>
      <c r="N32" s="30">
        <f ca="1">OFFSET(Year!O61,0,0,1,1)</f>
        <v>0</v>
      </c>
      <c r="O32" s="30">
        <f ca="1">OFFSET(Year!P61,0,0,1,1)</f>
        <v>0</v>
      </c>
      <c r="P32" s="30">
        <f ca="1">OFFSET(Year!Q61,0,0,1,1)</f>
        <v>0</v>
      </c>
      <c r="Q32" s="30">
        <f ca="1">OFFSET(Year!R61,0,0,1,1)</f>
        <v>0</v>
      </c>
      <c r="T32" s="102">
        <v>418</v>
      </c>
      <c r="U32" s="100" t="s">
        <v>75</v>
      </c>
    </row>
    <row r="33" spans="1:21" ht="12.75">
      <c r="A33" s="22"/>
      <c r="B33" s="27" t="s">
        <v>26</v>
      </c>
      <c r="C33" s="30">
        <f ca="1">OFFSET(Year!D62,0,0,1,1)</f>
        <v>0</v>
      </c>
      <c r="D33" s="30">
        <f ca="1">OFFSET(Year!E62,0,0,1,1)</f>
        <v>0</v>
      </c>
      <c r="E33" s="30">
        <f ca="1">OFFSET(Year!F62,0,0,1,1)</f>
        <v>0</v>
      </c>
      <c r="F33" s="30">
        <f ca="1">OFFSET(Year!G62,0,0,1,1)</f>
        <v>0</v>
      </c>
      <c r="G33" s="30">
        <f ca="1">OFFSET(Year!H62,0,0,1,1)</f>
        <v>0</v>
      </c>
      <c r="H33" s="30">
        <f ca="1">OFFSET(Year!I62,0,0,1,1)</f>
        <v>0</v>
      </c>
      <c r="I33" s="30">
        <f ca="1">OFFSET(Year!J62,0,0,1,1)</f>
        <v>0</v>
      </c>
      <c r="J33" s="30">
        <f ca="1">OFFSET(Year!K62,0,0,1,1)</f>
        <v>0</v>
      </c>
      <c r="K33" s="30">
        <f ca="1">OFFSET(Year!L62,0,0,1,1)</f>
        <v>0</v>
      </c>
      <c r="L33" s="30">
        <f ca="1">OFFSET(Year!M62,0,0,1,1)</f>
        <v>0</v>
      </c>
      <c r="M33" s="30">
        <f ca="1">OFFSET(Year!N62,0,0,1,1)</f>
        <v>0</v>
      </c>
      <c r="N33" s="30">
        <f ca="1">OFFSET(Year!O62,0,0,1,1)</f>
        <v>0</v>
      </c>
      <c r="O33" s="30">
        <f ca="1">OFFSET(Year!P62,0,0,1,1)</f>
        <v>0</v>
      </c>
      <c r="P33" s="30">
        <f ca="1">OFFSET(Year!Q62,0,0,1,1)</f>
        <v>0</v>
      </c>
      <c r="Q33" s="30">
        <f ca="1">OFFSET(Year!R62,0,0,1,1)</f>
        <v>0</v>
      </c>
      <c r="T33" s="102">
        <v>419</v>
      </c>
      <c r="U33" s="100" t="s">
        <v>76</v>
      </c>
    </row>
    <row r="34" spans="1:21" ht="12.75">
      <c r="A34" s="22"/>
      <c r="B34" s="9" t="s">
        <v>3</v>
      </c>
      <c r="C34" s="21"/>
      <c r="D34" s="21"/>
      <c r="E34" s="39"/>
      <c r="F34" s="160"/>
      <c r="G34" s="160"/>
      <c r="H34" s="160"/>
      <c r="I34" s="160"/>
      <c r="J34" s="160"/>
      <c r="K34" s="160"/>
      <c r="L34" s="160"/>
      <c r="M34" s="160"/>
      <c r="N34" s="160"/>
      <c r="O34" s="30"/>
      <c r="P34" s="30"/>
      <c r="Q34" s="30"/>
      <c r="T34" s="102">
        <v>420</v>
      </c>
      <c r="U34" s="100" t="s">
        <v>77</v>
      </c>
    </row>
    <row r="35" spans="1:21" ht="12.75">
      <c r="A35" s="22"/>
      <c r="B35" s="9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400"/>
      <c r="N35" s="400"/>
      <c r="O35" s="30"/>
      <c r="P35" s="30"/>
      <c r="Q35" s="30"/>
      <c r="T35" s="102">
        <v>421</v>
      </c>
      <c r="U35" s="100" t="s">
        <v>78</v>
      </c>
    </row>
    <row r="36" spans="2:21" ht="12.75">
      <c r="B36" s="8"/>
      <c r="C36" s="8"/>
      <c r="D36" s="8"/>
      <c r="E36" s="8"/>
      <c r="F36" s="3"/>
      <c r="G36" s="3"/>
      <c r="H36" s="3"/>
      <c r="I36" s="3"/>
      <c r="J36" s="3"/>
      <c r="K36" s="8"/>
      <c r="L36" s="8"/>
      <c r="M36" s="8"/>
      <c r="N36" s="8"/>
      <c r="O36" s="8"/>
      <c r="P36" s="8"/>
      <c r="Q36" s="8"/>
      <c r="T36" s="445" t="s">
        <v>62</v>
      </c>
      <c r="U36" s="100" t="s">
        <v>79</v>
      </c>
    </row>
    <row r="37" spans="1:16" ht="12.7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8"/>
      <c r="O37" s="3"/>
      <c r="P37" s="3"/>
    </row>
    <row r="38" spans="1:16" ht="12.75">
      <c r="A38" s="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8"/>
      <c r="O38" s="3"/>
      <c r="P38" s="3"/>
    </row>
    <row r="39" spans="4:12" ht="12.75">
      <c r="D39" s="17" t="s">
        <v>61</v>
      </c>
      <c r="E39" s="17"/>
      <c r="F39" s="17"/>
      <c r="G39" s="7">
        <f>Notes!F9</f>
        <v>0</v>
      </c>
      <c r="H39" s="7"/>
      <c r="I39" s="8"/>
      <c r="J39" s="12" t="s">
        <v>31</v>
      </c>
      <c r="K39" s="5"/>
      <c r="L39" s="5"/>
    </row>
    <row r="40" spans="4:12" ht="12.75">
      <c r="D40" s="17"/>
      <c r="E40" s="17"/>
      <c r="F40" s="17" t="s">
        <v>30</v>
      </c>
      <c r="G40" s="7"/>
      <c r="H40" s="7"/>
      <c r="J40" s="37" t="s">
        <v>29</v>
      </c>
      <c r="K40" s="31">
        <f>A8+4</f>
        <v>39873</v>
      </c>
      <c r="L40" s="31">
        <f>A8+5</f>
        <v>39874</v>
      </c>
    </row>
    <row r="41" spans="4:12" ht="12.75">
      <c r="D41" s="17"/>
      <c r="E41" s="17"/>
      <c r="F41" s="38" t="s">
        <v>29</v>
      </c>
      <c r="G41" s="32">
        <f>A8</f>
        <v>39869</v>
      </c>
      <c r="H41" s="32"/>
      <c r="J41" s="4"/>
      <c r="K41" s="5"/>
      <c r="L41" s="4"/>
    </row>
    <row r="42" spans="1:17" ht="12.75">
      <c r="A42" s="3"/>
      <c r="B42" s="5"/>
      <c r="C42" s="24"/>
      <c r="D42" s="68"/>
      <c r="E42" s="68"/>
      <c r="F42" s="69"/>
      <c r="G42" s="70"/>
      <c r="H42" s="70"/>
      <c r="I42" s="5"/>
      <c r="J42" s="4"/>
      <c r="K42" s="5"/>
      <c r="L42" s="4"/>
      <c r="Q42" s="265">
        <f>G41</f>
        <v>39869</v>
      </c>
    </row>
    <row r="43" spans="1:14" ht="13.5" thickBot="1">
      <c r="A43" s="471" t="s">
        <v>57</v>
      </c>
      <c r="B43" s="472"/>
      <c r="C43" s="472"/>
      <c r="D43" s="472"/>
      <c r="E43" s="472"/>
      <c r="F43" s="472"/>
      <c r="G43" s="473"/>
      <c r="J43" s="4"/>
      <c r="K43" s="4"/>
      <c r="L43" s="4"/>
      <c r="M43" s="3"/>
      <c r="N43" s="3"/>
    </row>
    <row r="44" spans="1:20" ht="12.75">
      <c r="A44" s="61" t="s">
        <v>22</v>
      </c>
      <c r="B44" s="53" t="s">
        <v>24</v>
      </c>
      <c r="C44" s="53" t="s">
        <v>25</v>
      </c>
      <c r="D44" s="53" t="s">
        <v>26</v>
      </c>
      <c r="E44" s="54" t="s">
        <v>27</v>
      </c>
      <c r="F44" s="55"/>
      <c r="G44" s="56" t="s">
        <v>28</v>
      </c>
      <c r="J44" s="4" t="s">
        <v>81</v>
      </c>
      <c r="K44" s="4"/>
      <c r="L44" s="4"/>
      <c r="M44" s="3"/>
      <c r="N44" s="61" t="s">
        <v>22</v>
      </c>
      <c r="O44" s="53" t="s">
        <v>24</v>
      </c>
      <c r="P44" s="53" t="s">
        <v>117</v>
      </c>
      <c r="Q44" s="53" t="s">
        <v>118</v>
      </c>
      <c r="R44" s="53" t="s">
        <v>119</v>
      </c>
      <c r="S44" s="53" t="s">
        <v>120</v>
      </c>
      <c r="T44" s="53" t="s">
        <v>121</v>
      </c>
    </row>
    <row r="45" spans="1:20" ht="12.75">
      <c r="A45" s="57">
        <v>1</v>
      </c>
      <c r="B45" s="85" t="str">
        <f>Notes!F3</f>
        <v>1855 - 1930</v>
      </c>
      <c r="C45" s="85">
        <f>C8</f>
        <v>0</v>
      </c>
      <c r="D45" s="85">
        <f>C9</f>
        <v>0</v>
      </c>
      <c r="E45" s="197">
        <f>C10</f>
        <v>0</v>
      </c>
      <c r="F45" s="198"/>
      <c r="G45" s="199">
        <f>C11</f>
        <v>0</v>
      </c>
      <c r="J45" s="4"/>
      <c r="K45" s="4"/>
      <c r="L45" s="4"/>
      <c r="M45" s="3"/>
      <c r="N45" s="57">
        <v>1</v>
      </c>
      <c r="O45" s="85" t="str">
        <f>B45</f>
        <v>1855 - 1930</v>
      </c>
      <c r="P45" s="85">
        <f>C45</f>
        <v>0</v>
      </c>
      <c r="Q45" s="85">
        <f>C54</f>
        <v>0</v>
      </c>
      <c r="R45" s="85">
        <f>C64</f>
        <v>0</v>
      </c>
      <c r="S45" s="85">
        <f>C74</f>
        <v>0</v>
      </c>
      <c r="T45" s="85">
        <f>C84</f>
        <v>0</v>
      </c>
    </row>
    <row r="46" spans="1:20" ht="12.75">
      <c r="A46" s="283" t="s">
        <v>23</v>
      </c>
      <c r="B46" s="85" t="str">
        <f>Notes!F4</f>
        <v>1930 - 1940</v>
      </c>
      <c r="C46" s="203"/>
      <c r="D46" s="203"/>
      <c r="E46" s="204"/>
      <c r="F46" s="205"/>
      <c r="G46" s="206"/>
      <c r="J46" s="4"/>
      <c r="K46" s="4"/>
      <c r="L46" s="4"/>
      <c r="M46" s="3"/>
      <c r="N46" s="283" t="s">
        <v>23</v>
      </c>
      <c r="O46" s="85" t="str">
        <f>B46</f>
        <v>1930 - 1940</v>
      </c>
      <c r="P46" s="203"/>
      <c r="Q46" s="203"/>
      <c r="R46" s="204"/>
      <c r="S46" s="205"/>
      <c r="T46" s="206"/>
    </row>
    <row r="47" spans="1:20" ht="13.5" thickBot="1">
      <c r="A47" s="58">
        <v>2</v>
      </c>
      <c r="B47" s="87" t="str">
        <f>Notes!F5</f>
        <v>1940 - 2015</v>
      </c>
      <c r="C47" s="87">
        <f>D8</f>
        <v>0</v>
      </c>
      <c r="D47" s="87">
        <f>D9</f>
        <v>0</v>
      </c>
      <c r="E47" s="200">
        <f>D10</f>
        <v>0</v>
      </c>
      <c r="F47" s="201"/>
      <c r="G47" s="202">
        <f>D11</f>
        <v>0</v>
      </c>
      <c r="J47" s="4"/>
      <c r="K47" s="4"/>
      <c r="L47" s="4"/>
      <c r="M47" s="3"/>
      <c r="N47" s="58">
        <v>2</v>
      </c>
      <c r="O47" s="87" t="str">
        <f>B47</f>
        <v>1940 - 2015</v>
      </c>
      <c r="P47" s="87">
        <f>C47</f>
        <v>0</v>
      </c>
      <c r="Q47" s="87">
        <f>C56</f>
        <v>0</v>
      </c>
      <c r="R47" s="87">
        <f>C66</f>
        <v>0</v>
      </c>
      <c r="S47" s="87">
        <f>C76</f>
        <v>0</v>
      </c>
      <c r="T47" s="87">
        <f>C86</f>
        <v>0</v>
      </c>
    </row>
    <row r="48" spans="1:20" ht="13.5" thickBot="1">
      <c r="A48" s="57" t="s">
        <v>23</v>
      </c>
      <c r="B48" s="87" t="str">
        <f>Notes!F6</f>
        <v>2015 - 2030</v>
      </c>
      <c r="C48" s="203"/>
      <c r="D48" s="203"/>
      <c r="E48" s="204"/>
      <c r="F48" s="205"/>
      <c r="G48" s="206"/>
      <c r="J48" s="4"/>
      <c r="K48" s="4"/>
      <c r="L48" s="4"/>
      <c r="M48" s="3"/>
      <c r="N48" s="57" t="s">
        <v>23</v>
      </c>
      <c r="O48" s="87" t="str">
        <f>B48</f>
        <v>2015 - 2030</v>
      </c>
      <c r="P48" s="203"/>
      <c r="Q48" s="203"/>
      <c r="R48" s="203"/>
      <c r="S48" s="203"/>
      <c r="T48" s="203"/>
    </row>
    <row r="49" spans="1:20" ht="13.5" thickBot="1">
      <c r="A49" s="58">
        <v>3</v>
      </c>
      <c r="B49" s="87" t="str">
        <f>Notes!F7</f>
        <v>2030 - 2105</v>
      </c>
      <c r="C49" s="87">
        <f>E8</f>
        <v>0</v>
      </c>
      <c r="D49" s="87">
        <f>E9</f>
        <v>0</v>
      </c>
      <c r="E49" s="200">
        <f>E10</f>
        <v>0</v>
      </c>
      <c r="F49" s="201"/>
      <c r="G49" s="202">
        <f>E11</f>
        <v>0</v>
      </c>
      <c r="J49" s="4"/>
      <c r="K49" s="4"/>
      <c r="L49" s="4"/>
      <c r="M49" s="3"/>
      <c r="N49" s="58">
        <v>3</v>
      </c>
      <c r="O49" s="87" t="str">
        <f>B49</f>
        <v>2030 - 2105</v>
      </c>
      <c r="P49" s="87">
        <f>C49</f>
        <v>0</v>
      </c>
      <c r="Q49" s="87">
        <f>C58</f>
        <v>0</v>
      </c>
      <c r="R49" s="87">
        <f>C68</f>
        <v>0</v>
      </c>
      <c r="S49" s="87">
        <f>C78</f>
        <v>0</v>
      </c>
      <c r="T49" s="87">
        <f>C88</f>
        <v>0</v>
      </c>
    </row>
    <row r="50" spans="3:5" ht="12.75">
      <c r="C50"/>
      <c r="D50"/>
      <c r="E50"/>
    </row>
    <row r="51" spans="1:14" ht="12.75">
      <c r="A51" s="7"/>
      <c r="B51" s="24"/>
      <c r="C51" s="24"/>
      <c r="D51" s="24"/>
      <c r="E51" s="5"/>
      <c r="F51" s="5"/>
      <c r="G51" s="24"/>
      <c r="J51" s="4"/>
      <c r="K51" s="4"/>
      <c r="L51" s="4"/>
      <c r="M51" s="3"/>
      <c r="N51" s="3"/>
    </row>
    <row r="52" spans="1:14" ht="13.5" thickBot="1">
      <c r="A52" s="474" t="s">
        <v>58</v>
      </c>
      <c r="B52" s="475"/>
      <c r="C52" s="475"/>
      <c r="D52" s="475"/>
      <c r="E52" s="475"/>
      <c r="F52" s="475"/>
      <c r="G52" s="476"/>
      <c r="J52" s="4"/>
      <c r="K52" s="4"/>
      <c r="L52" s="4"/>
      <c r="M52" s="3"/>
      <c r="N52" s="3"/>
    </row>
    <row r="53" spans="1:14" ht="12.75">
      <c r="A53" s="166" t="s">
        <v>22</v>
      </c>
      <c r="B53" s="167" t="s">
        <v>24</v>
      </c>
      <c r="C53" s="167" t="s">
        <v>25</v>
      </c>
      <c r="D53" s="167" t="s">
        <v>26</v>
      </c>
      <c r="E53" s="168" t="s">
        <v>27</v>
      </c>
      <c r="F53" s="169"/>
      <c r="G53" s="170" t="s">
        <v>28</v>
      </c>
      <c r="J53" s="4"/>
      <c r="K53" s="4"/>
      <c r="L53" s="4"/>
      <c r="M53" s="3"/>
      <c r="N53" s="3"/>
    </row>
    <row r="54" spans="1:14" ht="12.75">
      <c r="A54" s="171">
        <v>1</v>
      </c>
      <c r="B54" s="85" t="str">
        <f>Notes!F3</f>
        <v>1855 - 1930</v>
      </c>
      <c r="C54" s="85">
        <f>F8</f>
        <v>0</v>
      </c>
      <c r="D54" s="85">
        <f>F9</f>
        <v>0</v>
      </c>
      <c r="E54" s="197">
        <f>F10</f>
        <v>0</v>
      </c>
      <c r="F54" s="198"/>
      <c r="G54" s="207">
        <f>F11</f>
        <v>0</v>
      </c>
      <c r="J54" s="4" t="s">
        <v>104</v>
      </c>
      <c r="K54" s="4"/>
      <c r="L54" s="4"/>
      <c r="M54" s="3"/>
      <c r="N54" s="3"/>
    </row>
    <row r="55" spans="1:14" ht="12.75">
      <c r="A55" s="171" t="s">
        <v>23</v>
      </c>
      <c r="B55" s="85" t="str">
        <f>Notes!F4</f>
        <v>1930 - 1940</v>
      </c>
      <c r="C55" s="203"/>
      <c r="D55" s="203"/>
      <c r="E55" s="204"/>
      <c r="F55" s="205"/>
      <c r="G55" s="206"/>
      <c r="J55" s="4"/>
      <c r="K55" s="4"/>
      <c r="L55" s="4"/>
      <c r="M55" s="3"/>
      <c r="N55" s="3"/>
    </row>
    <row r="56" spans="1:14" ht="12.75">
      <c r="A56" s="172">
        <v>2</v>
      </c>
      <c r="B56" s="85" t="str">
        <f>Notes!F3</f>
        <v>1855 - 1930</v>
      </c>
      <c r="C56" s="85">
        <f>G8</f>
        <v>0</v>
      </c>
      <c r="D56" s="85">
        <f>G9</f>
        <v>0</v>
      </c>
      <c r="E56" s="197">
        <f>F10</f>
        <v>0</v>
      </c>
      <c r="F56" s="198"/>
      <c r="G56" s="207">
        <f>F11</f>
        <v>0</v>
      </c>
      <c r="J56" s="4"/>
      <c r="K56" s="4"/>
      <c r="L56" s="4"/>
      <c r="M56" s="3"/>
      <c r="N56" s="3"/>
    </row>
    <row r="57" spans="1:14" ht="12.75">
      <c r="A57" s="172" t="s">
        <v>23</v>
      </c>
      <c r="B57" s="86" t="str">
        <f>Notes!F5</f>
        <v>1940 - 2015</v>
      </c>
      <c r="C57" s="203"/>
      <c r="D57" s="203"/>
      <c r="E57" s="204"/>
      <c r="F57" s="205"/>
      <c r="G57" s="208"/>
      <c r="J57" s="5"/>
      <c r="K57" s="4"/>
      <c r="L57" s="4"/>
      <c r="M57" s="3"/>
      <c r="N57" s="3"/>
    </row>
    <row r="58" spans="1:14" ht="13.5" thickBot="1">
      <c r="A58" s="173">
        <v>3</v>
      </c>
      <c r="B58" s="174" t="str">
        <f>Notes!F6</f>
        <v>2015 - 2030</v>
      </c>
      <c r="C58" s="174">
        <f>H8</f>
        <v>0</v>
      </c>
      <c r="D58" s="174">
        <f>H9</f>
        <v>0</v>
      </c>
      <c r="E58" s="209">
        <f>H10</f>
        <v>0</v>
      </c>
      <c r="F58" s="210"/>
      <c r="G58" s="211">
        <f>H11</f>
        <v>0</v>
      </c>
      <c r="J58" s="4"/>
      <c r="K58" s="4"/>
      <c r="L58" s="4"/>
      <c r="M58" s="3"/>
      <c r="N58" s="3"/>
    </row>
    <row r="59" spans="1:14" ht="12.75">
      <c r="A59" s="14"/>
      <c r="B59" s="89"/>
      <c r="C59" s="42"/>
      <c r="D59" s="42"/>
      <c r="E59" s="43"/>
      <c r="F59" s="43"/>
      <c r="G59" s="42"/>
      <c r="J59" s="4"/>
      <c r="K59" s="4"/>
      <c r="L59" s="4"/>
      <c r="M59" s="3"/>
      <c r="N59" s="3"/>
    </row>
    <row r="60" spans="1:14" ht="12.75">
      <c r="A60" s="14"/>
      <c r="B60" s="26"/>
      <c r="C60" s="8"/>
      <c r="D60" s="8"/>
      <c r="E60" s="3"/>
      <c r="F60" s="3"/>
      <c r="G60" s="8"/>
      <c r="J60" s="4"/>
      <c r="K60" s="4"/>
      <c r="L60" s="4"/>
      <c r="M60" s="3"/>
      <c r="N60" s="3"/>
    </row>
    <row r="61" spans="1:14" ht="12.75">
      <c r="A61" s="7"/>
      <c r="B61" s="24"/>
      <c r="C61" s="24"/>
      <c r="D61" s="24"/>
      <c r="E61" s="5"/>
      <c r="F61" s="5"/>
      <c r="G61" s="24"/>
      <c r="J61" s="291"/>
      <c r="K61" s="291"/>
      <c r="L61" s="291"/>
      <c r="M61" s="3"/>
      <c r="N61" s="3"/>
    </row>
    <row r="62" spans="1:14" ht="13.5" thickBot="1">
      <c r="A62" s="477" t="s">
        <v>59</v>
      </c>
      <c r="B62" s="478"/>
      <c r="C62" s="478"/>
      <c r="D62" s="478"/>
      <c r="E62" s="478"/>
      <c r="F62" s="478"/>
      <c r="G62" s="479"/>
      <c r="J62" s="3"/>
      <c r="K62" s="3"/>
      <c r="L62" s="3"/>
      <c r="M62" s="3"/>
      <c r="N62" s="3"/>
    </row>
    <row r="63" spans="1:14" ht="12.75">
      <c r="A63" s="175" t="s">
        <v>22</v>
      </c>
      <c r="B63" s="176" t="s">
        <v>24</v>
      </c>
      <c r="C63" s="176" t="s">
        <v>25</v>
      </c>
      <c r="D63" s="176" t="s">
        <v>26</v>
      </c>
      <c r="E63" s="177" t="s">
        <v>27</v>
      </c>
      <c r="F63" s="178"/>
      <c r="G63" s="179" t="s">
        <v>28</v>
      </c>
      <c r="J63" s="11"/>
      <c r="K63" s="3"/>
      <c r="L63" s="3"/>
      <c r="M63" s="3"/>
      <c r="N63" s="3"/>
    </row>
    <row r="64" spans="1:14" ht="12.75">
      <c r="A64" s="180">
        <v>1</v>
      </c>
      <c r="B64" s="163" t="str">
        <f>Notes!F3</f>
        <v>1855 - 1930</v>
      </c>
      <c r="C64" s="163">
        <f>I8</f>
        <v>0</v>
      </c>
      <c r="D64" s="163">
        <f>I9</f>
        <v>0</v>
      </c>
      <c r="E64" s="164">
        <f>I10</f>
        <v>0</v>
      </c>
      <c r="F64" s="165"/>
      <c r="G64" s="194">
        <f>I11</f>
        <v>0</v>
      </c>
      <c r="J64" s="11"/>
      <c r="K64" s="3"/>
      <c r="L64" s="3"/>
      <c r="M64" s="3"/>
      <c r="N64" s="3"/>
    </row>
    <row r="65" spans="1:14" ht="12.75">
      <c r="A65" s="180" t="s">
        <v>23</v>
      </c>
      <c r="B65" s="163" t="str">
        <f>Notes!F4</f>
        <v>1930 - 1940</v>
      </c>
      <c r="C65" s="203"/>
      <c r="D65" s="203"/>
      <c r="E65" s="204"/>
      <c r="F65" s="205"/>
      <c r="G65" s="206"/>
      <c r="J65" s="11"/>
      <c r="K65" s="3"/>
      <c r="L65" s="3"/>
      <c r="M65" s="3"/>
      <c r="N65" s="3"/>
    </row>
    <row r="66" spans="1:14" ht="12.75">
      <c r="A66" s="181">
        <v>2</v>
      </c>
      <c r="B66" s="85" t="str">
        <f>Notes!F5</f>
        <v>1940 - 2015</v>
      </c>
      <c r="C66" s="85">
        <f>J8</f>
        <v>0</v>
      </c>
      <c r="D66" s="85">
        <f>J9</f>
        <v>0</v>
      </c>
      <c r="E66" s="197">
        <f>J10</f>
        <v>0</v>
      </c>
      <c r="F66" s="198"/>
      <c r="G66" s="212">
        <f>J11</f>
        <v>0</v>
      </c>
      <c r="J66" s="500"/>
      <c r="K66" s="501"/>
      <c r="L66" s="501"/>
      <c r="M66" s="3"/>
      <c r="N66" s="3"/>
    </row>
    <row r="67" spans="1:14" ht="12.75">
      <c r="A67" s="181" t="s">
        <v>23</v>
      </c>
      <c r="B67" s="86" t="str">
        <f>Notes!F6</f>
        <v>2015 - 2030</v>
      </c>
      <c r="C67" s="203"/>
      <c r="D67" s="203"/>
      <c r="E67" s="204"/>
      <c r="F67" s="205"/>
      <c r="G67" s="213"/>
      <c r="J67" s="11"/>
      <c r="K67" s="43"/>
      <c r="L67" s="3"/>
      <c r="M67" s="3"/>
      <c r="N67" s="3"/>
    </row>
    <row r="68" spans="1:14" ht="13.5" thickBot="1">
      <c r="A68" s="182">
        <v>3</v>
      </c>
      <c r="B68" s="183" t="str">
        <f>Notes!F7</f>
        <v>2030 - 2105</v>
      </c>
      <c r="C68" s="183">
        <f>K8</f>
        <v>0</v>
      </c>
      <c r="D68" s="183">
        <f>K9</f>
        <v>0</v>
      </c>
      <c r="E68" s="214">
        <f>K10</f>
        <v>0</v>
      </c>
      <c r="F68" s="215"/>
      <c r="G68" s="216">
        <f>K11</f>
        <v>0</v>
      </c>
      <c r="J68" s="11"/>
      <c r="K68" s="288"/>
      <c r="L68" s="3"/>
      <c r="M68" s="3"/>
      <c r="N68" s="3"/>
    </row>
    <row r="69" spans="1:14" ht="12.75">
      <c r="A69" s="14"/>
      <c r="B69" s="26"/>
      <c r="C69" s="42"/>
      <c r="D69" s="42"/>
      <c r="E69" s="43"/>
      <c r="F69" s="43"/>
      <c r="G69" s="42"/>
      <c r="J69" s="11"/>
      <c r="K69" s="43"/>
      <c r="L69" s="3"/>
      <c r="M69" s="3"/>
      <c r="N69" s="3"/>
    </row>
    <row r="70" spans="1:14" ht="12.75">
      <c r="A70" s="14"/>
      <c r="B70" s="26"/>
      <c r="C70" s="8"/>
      <c r="D70" s="8"/>
      <c r="E70" s="3"/>
      <c r="F70" s="3"/>
      <c r="G70" s="8"/>
      <c r="J70" s="11"/>
      <c r="K70" s="11"/>
      <c r="L70" s="3"/>
      <c r="M70" s="3"/>
      <c r="N70" s="3"/>
    </row>
    <row r="71" spans="1:14" ht="12.75">
      <c r="A71" s="7"/>
      <c r="B71" s="24"/>
      <c r="C71" s="24"/>
      <c r="D71" s="24"/>
      <c r="E71" s="5"/>
      <c r="F71" s="5"/>
      <c r="G71" s="24"/>
      <c r="J71" s="11"/>
      <c r="K71" s="3"/>
      <c r="L71" s="3"/>
      <c r="M71" s="3"/>
      <c r="N71" s="3"/>
    </row>
    <row r="72" spans="1:14" ht="13.5" thickBot="1">
      <c r="A72" s="442" t="s">
        <v>60</v>
      </c>
      <c r="B72" s="466"/>
      <c r="C72" s="466"/>
      <c r="D72" s="466"/>
      <c r="E72" s="466"/>
      <c r="F72" s="466"/>
      <c r="G72" s="467"/>
      <c r="J72" s="261"/>
      <c r="K72" s="3"/>
      <c r="L72" s="3"/>
      <c r="M72" s="3"/>
      <c r="N72" s="3"/>
    </row>
    <row r="73" spans="1:14" ht="12.75">
      <c r="A73" s="184" t="s">
        <v>22</v>
      </c>
      <c r="B73" s="185" t="s">
        <v>24</v>
      </c>
      <c r="C73" s="185" t="s">
        <v>25</v>
      </c>
      <c r="D73" s="185" t="s">
        <v>26</v>
      </c>
      <c r="E73" s="186" t="s">
        <v>27</v>
      </c>
      <c r="F73" s="187"/>
      <c r="G73" s="188" t="s">
        <v>28</v>
      </c>
      <c r="J73" s="11"/>
      <c r="K73" s="262"/>
      <c r="L73" s="3"/>
      <c r="M73" s="3"/>
      <c r="N73" s="3"/>
    </row>
    <row r="74" spans="1:14" ht="12.75">
      <c r="A74" s="192">
        <v>1</v>
      </c>
      <c r="B74" s="163" t="str">
        <f>Notes!F3</f>
        <v>1855 - 1930</v>
      </c>
      <c r="C74" s="163">
        <f>L8</f>
        <v>0</v>
      </c>
      <c r="D74" s="163">
        <f>L9</f>
        <v>0</v>
      </c>
      <c r="E74" s="164">
        <f>L10</f>
        <v>0</v>
      </c>
      <c r="F74" s="165"/>
      <c r="G74" s="193">
        <f>L11</f>
        <v>0</v>
      </c>
      <c r="J74" s="11"/>
      <c r="K74" s="263"/>
      <c r="L74" s="3"/>
      <c r="M74" s="3"/>
      <c r="N74" s="3"/>
    </row>
    <row r="75" spans="1:14" ht="12.75">
      <c r="A75" s="192" t="s">
        <v>23</v>
      </c>
      <c r="B75" s="163" t="str">
        <f>Notes!F4</f>
        <v>1930 - 1940</v>
      </c>
      <c r="C75" s="203"/>
      <c r="D75" s="203"/>
      <c r="E75" s="204"/>
      <c r="F75" s="205"/>
      <c r="G75" s="206"/>
      <c r="J75" s="11"/>
      <c r="K75" s="263"/>
      <c r="L75" s="3"/>
      <c r="M75" s="3"/>
      <c r="N75" s="3"/>
    </row>
    <row r="76" spans="1:14" ht="12.75">
      <c r="A76" s="189">
        <v>2</v>
      </c>
      <c r="B76" s="85" t="str">
        <f>Notes!F5</f>
        <v>1940 - 2015</v>
      </c>
      <c r="C76" s="85">
        <f>M8</f>
        <v>0</v>
      </c>
      <c r="D76" s="85">
        <f>M9</f>
        <v>0</v>
      </c>
      <c r="E76" s="197">
        <f>M10</f>
        <v>0</v>
      </c>
      <c r="F76" s="198"/>
      <c r="G76" s="217">
        <f>M11</f>
        <v>0</v>
      </c>
      <c r="J76" s="11"/>
      <c r="K76" s="262"/>
      <c r="L76" s="3"/>
      <c r="M76" s="3"/>
      <c r="N76" s="3"/>
    </row>
    <row r="77" spans="1:14" ht="12.75">
      <c r="A77" s="189" t="s">
        <v>23</v>
      </c>
      <c r="B77" s="86" t="str">
        <f>Notes!F6</f>
        <v>2015 - 2030</v>
      </c>
      <c r="C77" s="203"/>
      <c r="D77" s="203"/>
      <c r="E77" s="204"/>
      <c r="F77" s="205"/>
      <c r="G77" s="218"/>
      <c r="J77" s="11"/>
      <c r="K77" s="263"/>
      <c r="L77" s="3"/>
      <c r="M77" s="3"/>
      <c r="N77" s="3"/>
    </row>
    <row r="78" spans="1:14" ht="13.5" thickBot="1">
      <c r="A78" s="190">
        <v>3</v>
      </c>
      <c r="B78" s="191" t="str">
        <f>Notes!F7</f>
        <v>2030 - 2105</v>
      </c>
      <c r="C78" s="191">
        <f>N8</f>
        <v>0</v>
      </c>
      <c r="D78" s="191">
        <f>N9</f>
        <v>0</v>
      </c>
      <c r="E78" s="219">
        <f>N10</f>
        <v>0</v>
      </c>
      <c r="F78" s="220"/>
      <c r="G78" s="221">
        <f>N11</f>
        <v>0</v>
      </c>
      <c r="J78" s="3"/>
      <c r="K78" s="263"/>
      <c r="L78" s="3"/>
      <c r="M78" s="3"/>
      <c r="N78" s="3"/>
    </row>
    <row r="79" spans="1:14" ht="12.75">
      <c r="A79" s="50"/>
      <c r="B79" s="89"/>
      <c r="C79" s="42"/>
      <c r="D79" s="42"/>
      <c r="E79" s="43"/>
      <c r="F79" s="43"/>
      <c r="G79" s="42"/>
      <c r="J79" s="440"/>
      <c r="K79" s="440"/>
      <c r="L79" s="440"/>
      <c r="M79" s="3"/>
      <c r="N79" s="3"/>
    </row>
    <row r="80" spans="1:14" ht="12.75">
      <c r="A80" s="50"/>
      <c r="B80" s="89"/>
      <c r="C80" s="42"/>
      <c r="D80" s="42"/>
      <c r="E80" s="43"/>
      <c r="F80" s="43"/>
      <c r="G80" s="42"/>
      <c r="J80" s="441"/>
      <c r="K80" s="441"/>
      <c r="L80" s="441"/>
      <c r="M80" s="3"/>
      <c r="N80" s="3"/>
    </row>
    <row r="81" spans="1:14" ht="12.75">
      <c r="A81" s="14"/>
      <c r="B81" s="26"/>
      <c r="C81" s="28"/>
      <c r="D81" s="28"/>
      <c r="E81" s="29"/>
      <c r="F81" s="29"/>
      <c r="G81" s="28"/>
      <c r="J81" s="440"/>
      <c r="K81" s="440"/>
      <c r="L81" s="440"/>
      <c r="M81" s="3"/>
      <c r="N81" s="3"/>
    </row>
    <row r="82" spans="1:14" ht="13.5" thickBot="1">
      <c r="A82" s="468" t="s">
        <v>86</v>
      </c>
      <c r="B82" s="469"/>
      <c r="C82" s="469"/>
      <c r="D82" s="469"/>
      <c r="E82" s="469"/>
      <c r="F82" s="469"/>
      <c r="G82" s="470"/>
      <c r="J82" s="441"/>
      <c r="K82" s="441"/>
      <c r="L82" s="441"/>
      <c r="M82" s="3"/>
      <c r="N82" s="3"/>
    </row>
    <row r="83" spans="1:14" ht="12.75">
      <c r="A83" s="67" t="s">
        <v>22</v>
      </c>
      <c r="B83" s="62" t="s">
        <v>24</v>
      </c>
      <c r="C83" s="62" t="s">
        <v>25</v>
      </c>
      <c r="D83" s="62" t="s">
        <v>26</v>
      </c>
      <c r="E83" s="63" t="s">
        <v>27</v>
      </c>
      <c r="F83" s="64"/>
      <c r="G83" s="65" t="s">
        <v>28</v>
      </c>
      <c r="J83" s="11"/>
      <c r="K83" s="3"/>
      <c r="L83" s="3"/>
      <c r="M83" s="3"/>
      <c r="N83" s="3"/>
    </row>
    <row r="84" spans="1:14" ht="12.75">
      <c r="A84" s="195">
        <v>1</v>
      </c>
      <c r="B84" s="163" t="str">
        <f>Notes!F3</f>
        <v>1855 - 1930</v>
      </c>
      <c r="C84" s="163">
        <f>O8</f>
        <v>0</v>
      </c>
      <c r="D84" s="163">
        <f>O9</f>
        <v>0</v>
      </c>
      <c r="E84" s="164">
        <f>O10</f>
        <v>0</v>
      </c>
      <c r="F84" s="165"/>
      <c r="G84" s="196">
        <f>O11</f>
        <v>0</v>
      </c>
      <c r="J84" s="11"/>
      <c r="K84" s="3"/>
      <c r="L84" s="3"/>
      <c r="M84" s="3"/>
      <c r="N84" s="3"/>
    </row>
    <row r="85" spans="1:14" ht="12.75">
      <c r="A85" s="195" t="s">
        <v>23</v>
      </c>
      <c r="B85" s="163" t="str">
        <f>Notes!F4</f>
        <v>1930 - 1940</v>
      </c>
      <c r="C85" s="203"/>
      <c r="D85" s="203"/>
      <c r="E85" s="204"/>
      <c r="F85" s="205"/>
      <c r="G85" s="206"/>
      <c r="J85" s="11"/>
      <c r="K85" s="3"/>
      <c r="L85" s="3"/>
      <c r="M85" s="3"/>
      <c r="N85" s="3"/>
    </row>
    <row r="86" spans="1:14" ht="12.75">
      <c r="A86" s="59">
        <v>2</v>
      </c>
      <c r="B86" s="85" t="str">
        <f>Notes!F5</f>
        <v>1940 - 2015</v>
      </c>
      <c r="C86" s="85">
        <f>P8</f>
        <v>0</v>
      </c>
      <c r="D86" s="85">
        <f>P9</f>
        <v>0</v>
      </c>
      <c r="E86" s="197">
        <f>P10</f>
        <v>0</v>
      </c>
      <c r="F86" s="198"/>
      <c r="G86" s="222">
        <f>P11</f>
        <v>0</v>
      </c>
      <c r="J86" s="11"/>
      <c r="K86" s="43"/>
      <c r="L86" s="3"/>
      <c r="M86" s="3"/>
      <c r="N86" s="3"/>
    </row>
    <row r="87" spans="1:14" ht="12.75">
      <c r="A87" s="59" t="s">
        <v>23</v>
      </c>
      <c r="B87" s="86" t="str">
        <f>Notes!F6</f>
        <v>2015 - 2030</v>
      </c>
      <c r="C87" s="203"/>
      <c r="D87" s="203"/>
      <c r="E87" s="204"/>
      <c r="F87" s="205"/>
      <c r="G87" s="223"/>
      <c r="J87" s="11"/>
      <c r="K87" s="3"/>
      <c r="L87" s="3"/>
      <c r="M87" s="3"/>
      <c r="N87" s="3"/>
    </row>
    <row r="88" spans="1:14" ht="13.5" thickBot="1">
      <c r="A88" s="60">
        <v>3</v>
      </c>
      <c r="B88" s="88" t="str">
        <f>Notes!F7</f>
        <v>2030 - 2105</v>
      </c>
      <c r="C88" s="88">
        <f>Q8</f>
        <v>0</v>
      </c>
      <c r="D88" s="88">
        <f>Q9</f>
        <v>0</v>
      </c>
      <c r="E88" s="224">
        <f>Q10</f>
        <v>0</v>
      </c>
      <c r="F88" s="225"/>
      <c r="G88" s="226">
        <f>Q11</f>
        <v>0</v>
      </c>
      <c r="J88" s="3"/>
      <c r="K88" s="3"/>
      <c r="L88" s="3"/>
      <c r="M88" s="3"/>
      <c r="N88" s="3"/>
    </row>
    <row r="89" spans="1:14" ht="12.75">
      <c r="A89" s="50"/>
      <c r="B89" s="89"/>
      <c r="C89" s="42"/>
      <c r="D89" s="42"/>
      <c r="E89" s="43"/>
      <c r="F89" s="43"/>
      <c r="G89" s="42"/>
      <c r="J89" s="3"/>
      <c r="K89" s="3"/>
      <c r="L89" s="3"/>
      <c r="M89" s="3"/>
      <c r="N89" s="3"/>
    </row>
    <row r="90" spans="1:14" ht="12.75">
      <c r="A90" s="50"/>
      <c r="B90" s="89"/>
      <c r="C90" s="42"/>
      <c r="D90" s="42"/>
      <c r="E90" s="43"/>
      <c r="F90" s="43"/>
      <c r="G90" s="42"/>
      <c r="J90" s="3"/>
      <c r="K90" s="3"/>
      <c r="L90" s="3"/>
      <c r="M90" s="3"/>
      <c r="N90" s="3"/>
    </row>
    <row r="91" spans="1:14" ht="12.75">
      <c r="A91" s="14"/>
      <c r="B91" s="26"/>
      <c r="C91" s="28"/>
      <c r="D91" s="28"/>
      <c r="E91" s="29"/>
      <c r="F91" s="29"/>
      <c r="G91" s="28"/>
      <c r="J91" s="11"/>
      <c r="K91" s="3"/>
      <c r="L91" s="3"/>
      <c r="M91" s="3"/>
      <c r="N91" s="3"/>
    </row>
    <row r="92" spans="2:24" ht="12.75">
      <c r="B92" s="1"/>
      <c r="C92" s="17"/>
      <c r="D92" s="17" t="s">
        <v>61</v>
      </c>
      <c r="E92" s="7"/>
      <c r="F92" s="7">
        <f>Notes!F9</f>
        <v>0</v>
      </c>
      <c r="G92" s="1"/>
      <c r="J92" s="12" t="s">
        <v>31</v>
      </c>
      <c r="K92" s="5"/>
      <c r="L92" s="5"/>
      <c r="M92" s="3"/>
      <c r="N92" s="3"/>
      <c r="P92" s="11"/>
      <c r="Q92" s="11"/>
      <c r="R92" s="11"/>
      <c r="S92" s="3"/>
      <c r="T92" s="3"/>
      <c r="U92" s="3"/>
      <c r="V92" s="11"/>
      <c r="W92" s="3"/>
      <c r="X92" s="3"/>
    </row>
    <row r="93" spans="2:24" ht="12.75">
      <c r="B93" s="1"/>
      <c r="C93" s="17"/>
      <c r="D93" s="17" t="s">
        <v>30</v>
      </c>
      <c r="E93" s="7"/>
      <c r="G93" s="1"/>
      <c r="J93" s="37" t="s">
        <v>29</v>
      </c>
      <c r="K93" s="35">
        <f>A14+4</f>
        <v>39880</v>
      </c>
      <c r="L93" s="35">
        <f>A14+5</f>
        <v>39881</v>
      </c>
      <c r="M93" s="3"/>
      <c r="N93" s="3"/>
      <c r="P93" s="11"/>
      <c r="Q93" s="11"/>
      <c r="R93" s="11"/>
      <c r="S93" s="3"/>
      <c r="T93" s="3"/>
      <c r="U93" s="3"/>
      <c r="V93" s="3"/>
      <c r="W93" s="3"/>
      <c r="X93" s="3"/>
    </row>
    <row r="94" spans="2:24" ht="12.75">
      <c r="B94" s="1"/>
      <c r="C94" s="17"/>
      <c r="D94" s="38" t="s">
        <v>29</v>
      </c>
      <c r="E94" s="36">
        <f>A14</f>
        <v>39876</v>
      </c>
      <c r="G94" s="1"/>
      <c r="J94" s="4"/>
      <c r="K94" s="4"/>
      <c r="L94" s="4"/>
      <c r="M94" s="3"/>
      <c r="N94" s="3"/>
      <c r="P94" s="3"/>
      <c r="Q94" s="3"/>
      <c r="R94" s="3"/>
      <c r="S94" s="3"/>
      <c r="T94" s="3"/>
      <c r="U94" s="3"/>
      <c r="V94" s="3"/>
      <c r="W94" s="3"/>
      <c r="X94" s="3"/>
    </row>
    <row r="95" spans="2:24" ht="12.75">
      <c r="B95" s="1"/>
      <c r="C95" s="17"/>
      <c r="D95" s="14"/>
      <c r="E95" s="16"/>
      <c r="G95" s="1"/>
      <c r="J95" s="4"/>
      <c r="K95" s="4"/>
      <c r="L95" s="4"/>
      <c r="M95" s="3"/>
      <c r="N95" s="3"/>
      <c r="P95" s="3"/>
      <c r="Q95" s="20">
        <f>E94</f>
        <v>39876</v>
      </c>
      <c r="R95" s="3"/>
      <c r="S95" s="3"/>
      <c r="T95" s="3"/>
      <c r="U95" s="3"/>
      <c r="V95" s="3"/>
      <c r="W95" s="3"/>
      <c r="X95" s="3"/>
    </row>
    <row r="96" spans="1:14" ht="13.5" thickBot="1">
      <c r="A96" s="471" t="s">
        <v>57</v>
      </c>
      <c r="B96" s="472"/>
      <c r="C96" s="472"/>
      <c r="D96" s="472"/>
      <c r="E96" s="472"/>
      <c r="F96" s="472"/>
      <c r="G96" s="473"/>
      <c r="J96" s="4"/>
      <c r="K96" s="4"/>
      <c r="L96" s="4"/>
      <c r="M96" s="3"/>
      <c r="N96" s="3"/>
    </row>
    <row r="97" spans="1:20" ht="12.75">
      <c r="A97" s="61" t="s">
        <v>22</v>
      </c>
      <c r="B97" s="53" t="s">
        <v>24</v>
      </c>
      <c r="C97" s="53" t="s">
        <v>25</v>
      </c>
      <c r="D97" s="53" t="s">
        <v>26</v>
      </c>
      <c r="E97" s="54" t="s">
        <v>27</v>
      </c>
      <c r="F97" s="55"/>
      <c r="G97" s="56" t="s">
        <v>28</v>
      </c>
      <c r="J97" s="4" t="s">
        <v>81</v>
      </c>
      <c r="K97" s="4"/>
      <c r="L97" s="4"/>
      <c r="M97" s="3"/>
      <c r="N97" s="61" t="s">
        <v>22</v>
      </c>
      <c r="O97" s="53" t="s">
        <v>24</v>
      </c>
      <c r="P97" s="53" t="s">
        <v>117</v>
      </c>
      <c r="Q97" s="53" t="s">
        <v>118</v>
      </c>
      <c r="R97" s="53" t="s">
        <v>119</v>
      </c>
      <c r="S97" s="53" t="s">
        <v>120</v>
      </c>
      <c r="T97" s="53" t="s">
        <v>121</v>
      </c>
    </row>
    <row r="98" spans="1:20" ht="12.75">
      <c r="A98" s="57">
        <v>1</v>
      </c>
      <c r="B98" s="85" t="str">
        <f>Notes!F3</f>
        <v>1855 - 1930</v>
      </c>
      <c r="C98" s="85">
        <f>C14</f>
        <v>0</v>
      </c>
      <c r="D98" s="85">
        <f>C15</f>
        <v>0</v>
      </c>
      <c r="E98" s="197">
        <f>C16</f>
        <v>0</v>
      </c>
      <c r="F98" s="198"/>
      <c r="G98" s="199">
        <f>C17</f>
        <v>0</v>
      </c>
      <c r="J98" s="4"/>
      <c r="K98" s="4"/>
      <c r="L98" s="4"/>
      <c r="M98" s="3"/>
      <c r="N98" s="57">
        <v>1</v>
      </c>
      <c r="O98" s="85" t="str">
        <f>B98</f>
        <v>1855 - 1930</v>
      </c>
      <c r="P98" s="85">
        <f>C98</f>
        <v>0</v>
      </c>
      <c r="Q98" s="85">
        <f>C107</f>
        <v>0</v>
      </c>
      <c r="R98" s="85">
        <f>C117</f>
        <v>0</v>
      </c>
      <c r="S98" s="85">
        <f>C127</f>
        <v>0</v>
      </c>
      <c r="T98" s="85">
        <f>C137</f>
        <v>0</v>
      </c>
    </row>
    <row r="99" spans="1:20" ht="12.75">
      <c r="A99" s="283" t="s">
        <v>23</v>
      </c>
      <c r="B99" s="85" t="str">
        <f>Notes!F4</f>
        <v>1930 - 1940</v>
      </c>
      <c r="C99" s="203"/>
      <c r="D99" s="203"/>
      <c r="E99" s="204"/>
      <c r="F99" s="205"/>
      <c r="G99" s="206"/>
      <c r="J99" s="4"/>
      <c r="K99" s="4"/>
      <c r="L99" s="4"/>
      <c r="M99" s="3"/>
      <c r="N99" s="283" t="s">
        <v>23</v>
      </c>
      <c r="O99" s="85" t="str">
        <f>B99</f>
        <v>1930 - 1940</v>
      </c>
      <c r="P99" s="203"/>
      <c r="Q99" s="203"/>
      <c r="R99" s="204"/>
      <c r="S99" s="205"/>
      <c r="T99" s="206"/>
    </row>
    <row r="100" spans="1:20" ht="13.5" thickBot="1">
      <c r="A100" s="58">
        <v>2</v>
      </c>
      <c r="B100" s="87" t="str">
        <f>Notes!F5</f>
        <v>1940 - 2015</v>
      </c>
      <c r="C100" s="87">
        <f>D14</f>
        <v>0</v>
      </c>
      <c r="D100" s="87">
        <f>D15</f>
        <v>0</v>
      </c>
      <c r="E100" s="200">
        <f>D16</f>
        <v>0</v>
      </c>
      <c r="F100" s="201"/>
      <c r="G100" s="202">
        <f>D17</f>
        <v>0</v>
      </c>
      <c r="J100" s="4"/>
      <c r="K100" s="4"/>
      <c r="L100" s="4"/>
      <c r="M100" s="3"/>
      <c r="N100" s="58">
        <v>2</v>
      </c>
      <c r="O100" s="87" t="str">
        <f>B100</f>
        <v>1940 - 2015</v>
      </c>
      <c r="P100" s="87">
        <f>C100</f>
        <v>0</v>
      </c>
      <c r="Q100" s="87">
        <f>C109</f>
        <v>0</v>
      </c>
      <c r="R100" s="87">
        <f>C119</f>
        <v>0</v>
      </c>
      <c r="S100" s="87">
        <f>C129</f>
        <v>0</v>
      </c>
      <c r="T100" s="87">
        <f>C139</f>
        <v>0</v>
      </c>
    </row>
    <row r="101" spans="1:20" ht="13.5" thickBot="1">
      <c r="A101" s="57" t="s">
        <v>23</v>
      </c>
      <c r="B101" s="87" t="str">
        <f>Notes!F6</f>
        <v>2015 - 2030</v>
      </c>
      <c r="C101" s="203"/>
      <c r="D101" s="203"/>
      <c r="E101" s="204"/>
      <c r="F101" s="205"/>
      <c r="G101" s="206"/>
      <c r="J101" s="4"/>
      <c r="K101" s="4"/>
      <c r="L101" s="4"/>
      <c r="M101" s="3"/>
      <c r="N101" s="57" t="s">
        <v>23</v>
      </c>
      <c r="O101" s="87" t="str">
        <f>B101</f>
        <v>2015 - 2030</v>
      </c>
      <c r="P101" s="203"/>
      <c r="Q101" s="203"/>
      <c r="R101" s="203"/>
      <c r="S101" s="203"/>
      <c r="T101" s="203"/>
    </row>
    <row r="102" spans="1:20" ht="13.5" thickBot="1">
      <c r="A102" s="58">
        <v>3</v>
      </c>
      <c r="B102" s="87" t="str">
        <f>Notes!F7</f>
        <v>2030 - 2105</v>
      </c>
      <c r="C102" s="87">
        <f>E14</f>
        <v>0</v>
      </c>
      <c r="D102" s="87">
        <f>E15</f>
        <v>0</v>
      </c>
      <c r="E102" s="200">
        <f>E16</f>
        <v>0</v>
      </c>
      <c r="F102" s="201"/>
      <c r="G102" s="202">
        <f>E17</f>
        <v>0</v>
      </c>
      <c r="J102" s="4"/>
      <c r="K102" s="4"/>
      <c r="L102" s="4"/>
      <c r="M102" s="3"/>
      <c r="N102" s="58">
        <v>3</v>
      </c>
      <c r="O102" s="87" t="str">
        <f>B102</f>
        <v>2030 - 2105</v>
      </c>
      <c r="P102" s="87">
        <f>C102</f>
        <v>0</v>
      </c>
      <c r="Q102" s="87">
        <f>C111</f>
        <v>0</v>
      </c>
      <c r="R102" s="87">
        <f>C121</f>
        <v>0</v>
      </c>
      <c r="S102" s="87">
        <f>C131</f>
        <v>0</v>
      </c>
      <c r="T102" s="87">
        <f>C141</f>
        <v>0</v>
      </c>
    </row>
    <row r="103" spans="3:5" ht="12.75">
      <c r="C103"/>
      <c r="D103"/>
      <c r="E103"/>
    </row>
    <row r="104" spans="1:14" ht="12.75">
      <c r="A104" s="7"/>
      <c r="B104" s="24"/>
      <c r="C104" s="24"/>
      <c r="D104" s="24"/>
      <c r="E104" s="5"/>
      <c r="F104" s="5"/>
      <c r="G104" s="24"/>
      <c r="J104" s="4"/>
      <c r="K104" s="4"/>
      <c r="L104" s="4"/>
      <c r="M104" s="3"/>
      <c r="N104" s="3"/>
    </row>
    <row r="105" spans="1:14" ht="13.5" thickBot="1">
      <c r="A105" s="474" t="s">
        <v>58</v>
      </c>
      <c r="B105" s="475"/>
      <c r="C105" s="475"/>
      <c r="D105" s="475"/>
      <c r="E105" s="475"/>
      <c r="F105" s="475"/>
      <c r="G105" s="476"/>
      <c r="J105" s="4"/>
      <c r="K105" s="4"/>
      <c r="L105" s="4"/>
      <c r="M105" s="3"/>
      <c r="N105" s="3"/>
    </row>
    <row r="106" spans="1:14" ht="12.75">
      <c r="A106" s="166" t="s">
        <v>22</v>
      </c>
      <c r="B106" s="167" t="s">
        <v>24</v>
      </c>
      <c r="C106" s="167" t="s">
        <v>25</v>
      </c>
      <c r="D106" s="167" t="s">
        <v>26</v>
      </c>
      <c r="E106" s="168" t="s">
        <v>27</v>
      </c>
      <c r="F106" s="169"/>
      <c r="G106" s="170" t="s">
        <v>28</v>
      </c>
      <c r="J106" s="4"/>
      <c r="K106" s="4"/>
      <c r="L106" s="4"/>
      <c r="M106" s="3"/>
      <c r="N106" s="3"/>
    </row>
    <row r="107" spans="1:14" ht="12.75">
      <c r="A107" s="171">
        <v>1</v>
      </c>
      <c r="B107" s="85" t="str">
        <f>Notes!F3</f>
        <v>1855 - 1930</v>
      </c>
      <c r="C107" s="85">
        <f>F14</f>
        <v>0</v>
      </c>
      <c r="D107" s="85">
        <f>F15</f>
        <v>0</v>
      </c>
      <c r="E107" s="197">
        <f>F16</f>
        <v>0</v>
      </c>
      <c r="F107" s="198"/>
      <c r="G107" s="207">
        <f>F17</f>
        <v>0</v>
      </c>
      <c r="J107" s="4"/>
      <c r="K107" s="4"/>
      <c r="L107" s="4"/>
      <c r="M107" s="3"/>
      <c r="N107" s="3"/>
    </row>
    <row r="108" spans="1:14" ht="12.75">
      <c r="A108" s="171" t="s">
        <v>23</v>
      </c>
      <c r="B108" s="85" t="str">
        <f>Notes!F4</f>
        <v>1930 - 1940</v>
      </c>
      <c r="C108" s="203"/>
      <c r="D108" s="203"/>
      <c r="E108" s="204"/>
      <c r="F108" s="205"/>
      <c r="G108" s="206"/>
      <c r="J108" s="4"/>
      <c r="K108" s="4"/>
      <c r="L108" s="4"/>
      <c r="M108" s="3"/>
      <c r="N108" s="3"/>
    </row>
    <row r="109" spans="1:14" ht="12.75">
      <c r="A109" s="172">
        <v>2</v>
      </c>
      <c r="B109" s="85" t="str">
        <f>Notes!F5</f>
        <v>1940 - 2015</v>
      </c>
      <c r="C109" s="85">
        <f>G14</f>
        <v>0</v>
      </c>
      <c r="D109" s="85">
        <f>G15</f>
        <v>0</v>
      </c>
      <c r="E109" s="197">
        <f>G16</f>
        <v>0</v>
      </c>
      <c r="F109" s="198"/>
      <c r="G109" s="207">
        <f>G17</f>
        <v>0</v>
      </c>
      <c r="J109" s="4"/>
      <c r="K109" s="4"/>
      <c r="L109" s="4"/>
      <c r="M109" s="3"/>
      <c r="N109" s="3"/>
    </row>
    <row r="110" spans="1:14" ht="12.75">
      <c r="A110" s="172" t="s">
        <v>23</v>
      </c>
      <c r="B110" s="86" t="str">
        <f>Notes!F6</f>
        <v>2015 - 2030</v>
      </c>
      <c r="C110" s="203"/>
      <c r="D110" s="203"/>
      <c r="E110" s="204"/>
      <c r="F110" s="205"/>
      <c r="G110" s="208"/>
      <c r="J110" s="5"/>
      <c r="K110" s="4"/>
      <c r="L110" s="4"/>
      <c r="M110" s="3"/>
      <c r="N110" s="3"/>
    </row>
    <row r="111" spans="1:14" ht="13.5" thickBot="1">
      <c r="A111" s="173">
        <v>3</v>
      </c>
      <c r="B111" s="174" t="str">
        <f>Notes!F7</f>
        <v>2030 - 2105</v>
      </c>
      <c r="C111" s="174">
        <f>H14</f>
        <v>0</v>
      </c>
      <c r="D111" s="174">
        <f>H15</f>
        <v>0</v>
      </c>
      <c r="E111" s="209">
        <f>H16</f>
        <v>0</v>
      </c>
      <c r="F111" s="210"/>
      <c r="G111" s="211">
        <f>H17</f>
        <v>0</v>
      </c>
      <c r="J111" s="4"/>
      <c r="K111" s="4"/>
      <c r="L111" s="4"/>
      <c r="M111" s="3"/>
      <c r="N111" s="3"/>
    </row>
    <row r="112" spans="1:14" ht="12.75">
      <c r="A112" s="14"/>
      <c r="B112" s="26"/>
      <c r="C112" s="42"/>
      <c r="D112" s="42"/>
      <c r="E112" s="43"/>
      <c r="F112" s="43"/>
      <c r="G112" s="42"/>
      <c r="J112" s="4"/>
      <c r="K112" s="4"/>
      <c r="L112" s="4"/>
      <c r="M112" s="3"/>
      <c r="N112" s="3"/>
    </row>
    <row r="113" spans="1:14" ht="12.75">
      <c r="A113" s="14"/>
      <c r="B113" s="26"/>
      <c r="C113" s="8"/>
      <c r="D113" s="8"/>
      <c r="E113" s="3"/>
      <c r="F113" s="3"/>
      <c r="G113" s="8"/>
      <c r="J113" s="4"/>
      <c r="K113" s="4"/>
      <c r="L113" s="4"/>
      <c r="M113" s="3"/>
      <c r="N113" s="3"/>
    </row>
    <row r="114" spans="1:14" ht="12.75">
      <c r="A114" s="7"/>
      <c r="B114" s="24"/>
      <c r="C114" s="24"/>
      <c r="D114" s="24"/>
      <c r="E114" s="5"/>
      <c r="F114" s="5"/>
      <c r="G114" s="24"/>
      <c r="J114" s="291"/>
      <c r="K114" s="291"/>
      <c r="L114" s="291"/>
      <c r="M114" s="3"/>
      <c r="N114" s="3"/>
    </row>
    <row r="115" spans="1:14" ht="13.5" thickBot="1">
      <c r="A115" s="477" t="s">
        <v>59</v>
      </c>
      <c r="B115" s="478"/>
      <c r="C115" s="478"/>
      <c r="D115" s="478"/>
      <c r="E115" s="478"/>
      <c r="F115" s="478"/>
      <c r="G115" s="479"/>
      <c r="J115" s="3"/>
      <c r="K115" s="3"/>
      <c r="L115" s="3"/>
      <c r="M115" s="3"/>
      <c r="N115" s="3"/>
    </row>
    <row r="116" spans="1:14" ht="12.75">
      <c r="A116" s="175" t="s">
        <v>22</v>
      </c>
      <c r="B116" s="176" t="s">
        <v>24</v>
      </c>
      <c r="C116" s="176" t="s">
        <v>25</v>
      </c>
      <c r="D116" s="176" t="s">
        <v>26</v>
      </c>
      <c r="E116" s="177" t="s">
        <v>27</v>
      </c>
      <c r="F116" s="178"/>
      <c r="G116" s="179" t="s">
        <v>28</v>
      </c>
      <c r="J116" s="11"/>
      <c r="K116" s="3"/>
      <c r="L116" s="3"/>
      <c r="M116" s="3"/>
      <c r="N116" s="3"/>
    </row>
    <row r="117" spans="1:14" ht="12.75">
      <c r="A117" s="180">
        <v>1</v>
      </c>
      <c r="B117" s="163" t="str">
        <f>Notes!F3</f>
        <v>1855 - 1930</v>
      </c>
      <c r="C117" s="163">
        <f>I14</f>
        <v>0</v>
      </c>
      <c r="D117" s="163">
        <f>I15</f>
        <v>0</v>
      </c>
      <c r="E117" s="164">
        <f>I16</f>
        <v>0</v>
      </c>
      <c r="F117" s="165"/>
      <c r="G117" s="194">
        <f>I17</f>
        <v>0</v>
      </c>
      <c r="J117" s="11"/>
      <c r="K117" s="3"/>
      <c r="L117" s="3"/>
      <c r="M117" s="3"/>
      <c r="N117" s="3"/>
    </row>
    <row r="118" spans="1:14" ht="12.75">
      <c r="A118" s="180" t="s">
        <v>23</v>
      </c>
      <c r="B118" s="163" t="str">
        <f>Notes!F4</f>
        <v>1930 - 1940</v>
      </c>
      <c r="C118" s="203"/>
      <c r="D118" s="203"/>
      <c r="E118" s="204"/>
      <c r="F118" s="205"/>
      <c r="G118" s="206"/>
      <c r="J118" s="11"/>
      <c r="K118" s="3"/>
      <c r="L118" s="3"/>
      <c r="M118" s="3"/>
      <c r="N118" s="3"/>
    </row>
    <row r="119" spans="1:14" ht="12.75">
      <c r="A119" s="181">
        <v>2</v>
      </c>
      <c r="B119" s="85" t="str">
        <f>Notes!F5</f>
        <v>1940 - 2015</v>
      </c>
      <c r="C119" s="85">
        <f>J14</f>
        <v>0</v>
      </c>
      <c r="D119" s="85">
        <f>J15</f>
        <v>0</v>
      </c>
      <c r="E119" s="197">
        <f>J16</f>
        <v>0</v>
      </c>
      <c r="F119" s="198"/>
      <c r="G119" s="212">
        <f>J17</f>
        <v>0</v>
      </c>
      <c r="J119" s="500"/>
      <c r="K119" s="501"/>
      <c r="L119" s="501"/>
      <c r="M119" s="3"/>
      <c r="N119" s="3"/>
    </row>
    <row r="120" spans="1:14" ht="12.75">
      <c r="A120" s="181" t="s">
        <v>23</v>
      </c>
      <c r="B120" s="86" t="str">
        <f>Notes!F6</f>
        <v>2015 - 2030</v>
      </c>
      <c r="C120" s="203"/>
      <c r="D120" s="203"/>
      <c r="E120" s="204"/>
      <c r="F120" s="205"/>
      <c r="G120" s="213"/>
      <c r="J120" s="11"/>
      <c r="K120" s="43"/>
      <c r="L120" s="3"/>
      <c r="M120" s="3"/>
      <c r="N120" s="3"/>
    </row>
    <row r="121" spans="1:14" ht="13.5" thickBot="1">
      <c r="A121" s="182">
        <v>3</v>
      </c>
      <c r="B121" s="183" t="str">
        <f>Notes!F7</f>
        <v>2030 - 2105</v>
      </c>
      <c r="C121" s="183">
        <f>K14</f>
        <v>0</v>
      </c>
      <c r="D121" s="183">
        <f>K15</f>
        <v>0</v>
      </c>
      <c r="E121" s="214">
        <f>K16</f>
        <v>0</v>
      </c>
      <c r="F121" s="215"/>
      <c r="G121" s="216">
        <f>K17</f>
        <v>0</v>
      </c>
      <c r="J121" s="11"/>
      <c r="K121" s="288"/>
      <c r="L121" s="3"/>
      <c r="M121" s="3"/>
      <c r="N121" s="3"/>
    </row>
    <row r="122" spans="1:14" ht="12.75">
      <c r="A122" s="14"/>
      <c r="B122" s="26"/>
      <c r="C122" s="42"/>
      <c r="D122" s="42"/>
      <c r="E122" s="43"/>
      <c r="F122" s="43"/>
      <c r="G122" s="42"/>
      <c r="J122" s="11"/>
      <c r="K122" s="43"/>
      <c r="L122" s="3"/>
      <c r="M122" s="3"/>
      <c r="N122" s="3"/>
    </row>
    <row r="123" spans="1:14" ht="12.75">
      <c r="A123" s="14"/>
      <c r="B123" s="26"/>
      <c r="C123" s="8"/>
      <c r="D123" s="8"/>
      <c r="E123" s="3"/>
      <c r="F123" s="3"/>
      <c r="G123" s="8"/>
      <c r="J123" s="11"/>
      <c r="K123" s="11"/>
      <c r="L123" s="3"/>
      <c r="M123" s="3"/>
      <c r="N123" s="3"/>
    </row>
    <row r="124" spans="1:14" ht="12.75">
      <c r="A124" s="7"/>
      <c r="B124" s="24"/>
      <c r="C124" s="24"/>
      <c r="D124" s="24"/>
      <c r="E124" s="5"/>
      <c r="F124" s="5"/>
      <c r="G124" s="24"/>
      <c r="J124" s="11"/>
      <c r="K124" s="3"/>
      <c r="L124" s="3"/>
      <c r="M124" s="3"/>
      <c r="N124" s="3"/>
    </row>
    <row r="125" spans="1:14" ht="13.5" thickBot="1">
      <c r="A125" s="442" t="s">
        <v>60</v>
      </c>
      <c r="B125" s="466"/>
      <c r="C125" s="466"/>
      <c r="D125" s="466"/>
      <c r="E125" s="466"/>
      <c r="F125" s="466"/>
      <c r="G125" s="467"/>
      <c r="J125" s="261"/>
      <c r="K125" s="3"/>
      <c r="L125" s="3"/>
      <c r="M125" s="3"/>
      <c r="N125" s="3"/>
    </row>
    <row r="126" spans="1:14" ht="12.75">
      <c r="A126" s="184" t="s">
        <v>22</v>
      </c>
      <c r="B126" s="185" t="s">
        <v>24</v>
      </c>
      <c r="C126" s="185" t="s">
        <v>25</v>
      </c>
      <c r="D126" s="185" t="s">
        <v>26</v>
      </c>
      <c r="E126" s="186" t="s">
        <v>27</v>
      </c>
      <c r="F126" s="187"/>
      <c r="G126" s="188" t="s">
        <v>28</v>
      </c>
      <c r="J126" s="11"/>
      <c r="K126" s="262"/>
      <c r="L126" s="3"/>
      <c r="M126" s="3"/>
      <c r="N126" s="3"/>
    </row>
    <row r="127" spans="1:14" ht="12.75">
      <c r="A127" s="192">
        <v>1</v>
      </c>
      <c r="B127" s="163" t="str">
        <f>Notes!F3</f>
        <v>1855 - 1930</v>
      </c>
      <c r="C127" s="163">
        <f>L14</f>
        <v>0</v>
      </c>
      <c r="D127" s="163">
        <f>L15</f>
        <v>0</v>
      </c>
      <c r="E127" s="164">
        <f>L16</f>
        <v>0</v>
      </c>
      <c r="F127" s="165"/>
      <c r="G127" s="193">
        <f>L17</f>
        <v>0</v>
      </c>
      <c r="J127" s="11"/>
      <c r="K127" s="263"/>
      <c r="L127" s="3"/>
      <c r="M127" s="3"/>
      <c r="N127" s="3"/>
    </row>
    <row r="128" spans="1:14" ht="12.75">
      <c r="A128" s="192" t="s">
        <v>23</v>
      </c>
      <c r="B128" s="163" t="str">
        <f>Notes!F4</f>
        <v>1930 - 1940</v>
      </c>
      <c r="C128" s="203"/>
      <c r="D128" s="203"/>
      <c r="E128" s="204"/>
      <c r="F128" s="205"/>
      <c r="G128" s="206"/>
      <c r="J128" s="11"/>
      <c r="K128" s="263"/>
      <c r="L128" s="3"/>
      <c r="M128" s="3"/>
      <c r="N128" s="3"/>
    </row>
    <row r="129" spans="1:14" ht="12.75">
      <c r="A129" s="189">
        <v>2</v>
      </c>
      <c r="B129" s="85" t="str">
        <f>Notes!F5</f>
        <v>1940 - 2015</v>
      </c>
      <c r="C129" s="85">
        <f>M14</f>
        <v>0</v>
      </c>
      <c r="D129" s="85">
        <f>M15</f>
        <v>0</v>
      </c>
      <c r="E129" s="197">
        <f>M16</f>
        <v>0</v>
      </c>
      <c r="F129" s="198"/>
      <c r="G129" s="217">
        <f>M17</f>
        <v>0</v>
      </c>
      <c r="J129" s="11"/>
      <c r="K129" s="262"/>
      <c r="L129" s="3"/>
      <c r="M129" s="3"/>
      <c r="N129" s="3"/>
    </row>
    <row r="130" spans="1:14" ht="12.75">
      <c r="A130" s="189" t="s">
        <v>23</v>
      </c>
      <c r="B130" s="86" t="str">
        <f>Notes!F6</f>
        <v>2015 - 2030</v>
      </c>
      <c r="C130" s="203"/>
      <c r="D130" s="203"/>
      <c r="E130" s="204"/>
      <c r="F130" s="205"/>
      <c r="G130" s="218"/>
      <c r="J130" s="11"/>
      <c r="K130" s="263"/>
      <c r="L130" s="3"/>
      <c r="M130" s="3"/>
      <c r="N130" s="3"/>
    </row>
    <row r="131" spans="1:14" ht="13.5" thickBot="1">
      <c r="A131" s="190">
        <v>3</v>
      </c>
      <c r="B131" s="191" t="str">
        <f>Notes!F7</f>
        <v>2030 - 2105</v>
      </c>
      <c r="C131" s="191">
        <f>N14</f>
        <v>0</v>
      </c>
      <c r="D131" s="191">
        <f>N15</f>
        <v>0</v>
      </c>
      <c r="E131" s="219">
        <f>N16</f>
        <v>0</v>
      </c>
      <c r="F131" s="220"/>
      <c r="G131" s="221">
        <f>N17</f>
        <v>0</v>
      </c>
      <c r="J131" s="3"/>
      <c r="K131" s="263"/>
      <c r="L131" s="3"/>
      <c r="M131" s="3"/>
      <c r="N131" s="3"/>
    </row>
    <row r="132" spans="1:14" ht="12.75">
      <c r="A132" s="50"/>
      <c r="B132" s="89"/>
      <c r="C132" s="42"/>
      <c r="D132" s="42"/>
      <c r="E132" s="43"/>
      <c r="F132" s="43"/>
      <c r="G132" s="42"/>
      <c r="J132" s="440"/>
      <c r="K132" s="440"/>
      <c r="L132" s="440"/>
      <c r="M132" s="3"/>
      <c r="N132" s="3"/>
    </row>
    <row r="133" spans="1:14" ht="12.75">
      <c r="A133" s="50"/>
      <c r="B133" s="89"/>
      <c r="C133" s="42"/>
      <c r="D133" s="42"/>
      <c r="E133" s="43"/>
      <c r="F133" s="43"/>
      <c r="G133" s="42"/>
      <c r="J133" s="441"/>
      <c r="K133" s="441"/>
      <c r="L133" s="441"/>
      <c r="M133" s="3"/>
      <c r="N133" s="3"/>
    </row>
    <row r="134" spans="1:14" ht="12.75">
      <c r="A134" s="14"/>
      <c r="B134" s="26"/>
      <c r="C134" s="28"/>
      <c r="D134" s="28"/>
      <c r="E134" s="29"/>
      <c r="F134" s="29"/>
      <c r="G134" s="28"/>
      <c r="J134" s="440"/>
      <c r="K134" s="440"/>
      <c r="L134" s="440"/>
      <c r="M134" s="3"/>
      <c r="N134" s="3"/>
    </row>
    <row r="135" spans="1:14" ht="13.5" thickBot="1">
      <c r="A135" s="468" t="s">
        <v>86</v>
      </c>
      <c r="B135" s="469"/>
      <c r="C135" s="469"/>
      <c r="D135" s="469"/>
      <c r="E135" s="469"/>
      <c r="F135" s="469"/>
      <c r="G135" s="470"/>
      <c r="J135" s="441"/>
      <c r="K135" s="441"/>
      <c r="L135" s="441"/>
      <c r="M135" s="3"/>
      <c r="N135" s="3"/>
    </row>
    <row r="136" spans="1:14" ht="12.75">
      <c r="A136" s="67" t="s">
        <v>22</v>
      </c>
      <c r="B136" s="62" t="s">
        <v>24</v>
      </c>
      <c r="C136" s="62" t="s">
        <v>25</v>
      </c>
      <c r="D136" s="62" t="s">
        <v>26</v>
      </c>
      <c r="E136" s="63" t="s">
        <v>27</v>
      </c>
      <c r="F136" s="64"/>
      <c r="G136" s="65" t="s">
        <v>28</v>
      </c>
      <c r="J136" s="11"/>
      <c r="K136" s="3"/>
      <c r="L136" s="3"/>
      <c r="M136" s="3"/>
      <c r="N136" s="3"/>
    </row>
    <row r="137" spans="1:14" ht="12.75">
      <c r="A137" s="195">
        <v>1</v>
      </c>
      <c r="B137" s="163" t="str">
        <f>Notes!F3</f>
        <v>1855 - 1930</v>
      </c>
      <c r="C137" s="163">
        <f>O14</f>
        <v>0</v>
      </c>
      <c r="D137" s="163">
        <f>O15</f>
        <v>0</v>
      </c>
      <c r="E137" s="164">
        <f>O16</f>
        <v>0</v>
      </c>
      <c r="F137" s="165"/>
      <c r="G137" s="196">
        <f>O17</f>
        <v>0</v>
      </c>
      <c r="J137" s="11"/>
      <c r="K137" s="3"/>
      <c r="L137" s="3"/>
      <c r="M137" s="3"/>
      <c r="N137" s="3"/>
    </row>
    <row r="138" spans="1:14" ht="12.75">
      <c r="A138" s="195" t="s">
        <v>23</v>
      </c>
      <c r="B138" s="163" t="str">
        <f>Notes!F4</f>
        <v>1930 - 1940</v>
      </c>
      <c r="C138" s="203"/>
      <c r="D138" s="203"/>
      <c r="E138" s="204"/>
      <c r="F138" s="205"/>
      <c r="G138" s="206"/>
      <c r="J138" s="11"/>
      <c r="K138" s="3"/>
      <c r="L138" s="3"/>
      <c r="M138" s="3"/>
      <c r="N138" s="3"/>
    </row>
    <row r="139" spans="1:14" ht="12.75">
      <c r="A139" s="59">
        <v>2</v>
      </c>
      <c r="B139" s="85" t="str">
        <f>Notes!F5</f>
        <v>1940 - 2015</v>
      </c>
      <c r="C139" s="85">
        <f>P14</f>
        <v>0</v>
      </c>
      <c r="D139" s="85">
        <f>P15</f>
        <v>0</v>
      </c>
      <c r="E139" s="197">
        <f>P16</f>
        <v>0</v>
      </c>
      <c r="F139" s="198"/>
      <c r="G139" s="222">
        <f>P17</f>
        <v>0</v>
      </c>
      <c r="J139" s="11"/>
      <c r="K139" s="43"/>
      <c r="L139" s="3"/>
      <c r="M139" s="3"/>
      <c r="N139" s="3"/>
    </row>
    <row r="140" spans="1:14" ht="12.75">
      <c r="A140" s="59" t="s">
        <v>23</v>
      </c>
      <c r="B140" s="86" t="str">
        <f>Notes!F6</f>
        <v>2015 - 2030</v>
      </c>
      <c r="C140" s="203"/>
      <c r="D140" s="203"/>
      <c r="E140" s="204"/>
      <c r="F140" s="205"/>
      <c r="G140" s="223"/>
      <c r="J140" s="11"/>
      <c r="K140" s="3"/>
      <c r="L140" s="3"/>
      <c r="M140" s="3"/>
      <c r="N140" s="3"/>
    </row>
    <row r="141" spans="1:14" ht="13.5" thickBot="1">
      <c r="A141" s="60">
        <v>3</v>
      </c>
      <c r="B141" s="88" t="str">
        <f>Notes!F7</f>
        <v>2030 - 2105</v>
      </c>
      <c r="C141" s="88">
        <f>Q14</f>
        <v>0</v>
      </c>
      <c r="D141" s="88">
        <f>Q15</f>
        <v>0</v>
      </c>
      <c r="E141" s="224">
        <f>Q16</f>
        <v>0</v>
      </c>
      <c r="F141" s="225"/>
      <c r="G141" s="226">
        <f>Q17</f>
        <v>0</v>
      </c>
      <c r="J141" s="3"/>
      <c r="K141" s="3"/>
      <c r="L141" s="3"/>
      <c r="M141" s="3"/>
      <c r="N141" s="3"/>
    </row>
    <row r="142" spans="2:24" ht="12.75">
      <c r="B142" s="1"/>
      <c r="E142"/>
      <c r="G142" s="1"/>
      <c r="J142" s="4"/>
      <c r="K142" s="4"/>
      <c r="L142" s="4"/>
      <c r="M142" s="3"/>
      <c r="N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2:24" ht="12.75">
      <c r="B143" s="1"/>
      <c r="C143" s="8"/>
      <c r="D143" s="8"/>
      <c r="E143" s="3"/>
      <c r="F143" s="3"/>
      <c r="G143" s="8"/>
      <c r="H143" s="3"/>
      <c r="I143" s="3"/>
      <c r="J143" s="3"/>
      <c r="K143" s="3"/>
      <c r="L143" s="3"/>
      <c r="M143" s="3"/>
      <c r="N143" s="3"/>
      <c r="P143" s="11"/>
      <c r="Q143" s="11"/>
      <c r="R143" s="11"/>
      <c r="S143" s="3"/>
      <c r="T143" s="3"/>
      <c r="U143" s="3"/>
      <c r="V143" s="11"/>
      <c r="W143" s="3"/>
      <c r="X143" s="3"/>
    </row>
    <row r="144" spans="2:24" ht="12.75">
      <c r="B144" s="1"/>
      <c r="C144" s="17"/>
      <c r="D144" s="17" t="s">
        <v>61</v>
      </c>
      <c r="E144" s="7"/>
      <c r="F144" s="7">
        <f>Notes!F9</f>
        <v>0</v>
      </c>
      <c r="G144" s="1"/>
      <c r="J144" s="12" t="s">
        <v>31</v>
      </c>
      <c r="K144" s="5"/>
      <c r="L144" s="5"/>
      <c r="M144" s="3"/>
      <c r="N144" s="3"/>
      <c r="P144" s="11"/>
      <c r="Q144" s="11"/>
      <c r="R144" s="11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17" t="s">
        <v>30</v>
      </c>
      <c r="E145" s="7"/>
      <c r="G145" s="1"/>
      <c r="J145" s="37" t="s">
        <v>29</v>
      </c>
      <c r="K145" s="35">
        <f>A20+4</f>
        <v>39887</v>
      </c>
      <c r="L145" s="35">
        <f>A20+5</f>
        <v>39888</v>
      </c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2.75">
      <c r="B146" s="1"/>
      <c r="C146" s="17"/>
      <c r="D146" s="38" t="s">
        <v>29</v>
      </c>
      <c r="E146" s="36">
        <f>A20</f>
        <v>39883</v>
      </c>
      <c r="G146" s="1"/>
      <c r="J146" s="4"/>
      <c r="K146" s="4"/>
      <c r="L146" s="4"/>
      <c r="M146" s="3"/>
      <c r="N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2:24" ht="12.75">
      <c r="B147" s="1"/>
      <c r="C147" s="17"/>
      <c r="D147" s="14"/>
      <c r="E147" s="16"/>
      <c r="G147" s="1"/>
      <c r="J147" s="4"/>
      <c r="K147" s="4"/>
      <c r="L147" s="4"/>
      <c r="M147" s="3"/>
      <c r="N147" s="3"/>
      <c r="P147" s="11"/>
      <c r="Q147" s="11"/>
      <c r="R147" s="11"/>
      <c r="S147" s="11"/>
      <c r="T147" s="11"/>
      <c r="U147" s="3"/>
      <c r="V147" s="3"/>
      <c r="W147" s="3"/>
      <c r="X147" s="3"/>
    </row>
    <row r="148" spans="2:24" ht="12.75">
      <c r="B148" s="1"/>
      <c r="C148" s="17"/>
      <c r="D148" s="14"/>
      <c r="E148" s="16"/>
      <c r="G148" s="1"/>
      <c r="J148" s="4"/>
      <c r="K148" s="4"/>
      <c r="L148" s="4"/>
      <c r="M148" s="3"/>
      <c r="N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1"/>
      <c r="E149"/>
      <c r="G149" s="1"/>
      <c r="J149" s="4"/>
      <c r="K149" s="4"/>
      <c r="L149" s="4"/>
      <c r="M149" s="3"/>
      <c r="N149" s="3"/>
      <c r="P149" s="3"/>
      <c r="Q149" s="20">
        <f>E146</f>
        <v>39883</v>
      </c>
      <c r="R149" s="3"/>
      <c r="S149" s="3"/>
      <c r="T149" s="3"/>
      <c r="U149" s="3"/>
      <c r="V149" s="3"/>
      <c r="W149" s="3"/>
      <c r="X149" s="3"/>
    </row>
    <row r="150" spans="1:14" ht="13.5" thickBot="1">
      <c r="A150" s="471" t="s">
        <v>57</v>
      </c>
      <c r="B150" s="472"/>
      <c r="C150" s="472"/>
      <c r="D150" s="472"/>
      <c r="E150" s="472"/>
      <c r="F150" s="472"/>
      <c r="G150" s="473"/>
      <c r="J150" s="4"/>
      <c r="K150" s="4"/>
      <c r="L150" s="4"/>
      <c r="M150" s="3"/>
      <c r="N150" s="3"/>
    </row>
    <row r="151" spans="1:20" ht="12.75">
      <c r="A151" s="61" t="s">
        <v>22</v>
      </c>
      <c r="B151" s="53" t="s">
        <v>24</v>
      </c>
      <c r="C151" s="53" t="s">
        <v>25</v>
      </c>
      <c r="D151" s="53" t="s">
        <v>26</v>
      </c>
      <c r="E151" s="54" t="s">
        <v>27</v>
      </c>
      <c r="F151" s="55"/>
      <c r="G151" s="56" t="s">
        <v>28</v>
      </c>
      <c r="J151" s="4" t="s">
        <v>81</v>
      </c>
      <c r="K151" s="4"/>
      <c r="L151" s="4"/>
      <c r="M151" s="3"/>
      <c r="N151" s="61" t="s">
        <v>22</v>
      </c>
      <c r="O151" s="53" t="s">
        <v>24</v>
      </c>
      <c r="P151" s="53" t="s">
        <v>117</v>
      </c>
      <c r="Q151" s="53" t="s">
        <v>118</v>
      </c>
      <c r="R151" s="53" t="s">
        <v>119</v>
      </c>
      <c r="S151" s="53" t="s">
        <v>120</v>
      </c>
      <c r="T151" s="53" t="s">
        <v>121</v>
      </c>
    </row>
    <row r="152" spans="1:20" ht="12.75">
      <c r="A152" s="57">
        <v>1</v>
      </c>
      <c r="B152" s="85" t="str">
        <f>Notes!F3</f>
        <v>1855 - 1930</v>
      </c>
      <c r="C152" s="85">
        <f>C20</f>
        <v>0</v>
      </c>
      <c r="D152" s="85">
        <f>C21</f>
        <v>0</v>
      </c>
      <c r="E152" s="197">
        <f>C22</f>
        <v>0</v>
      </c>
      <c r="F152" s="198"/>
      <c r="G152" s="199">
        <f>C23</f>
        <v>0</v>
      </c>
      <c r="J152" s="4"/>
      <c r="K152" s="4"/>
      <c r="L152" s="4"/>
      <c r="M152" s="3"/>
      <c r="N152" s="57">
        <v>1</v>
      </c>
      <c r="O152" s="85" t="str">
        <f>B152</f>
        <v>1855 - 1930</v>
      </c>
      <c r="P152" s="85">
        <f>C152</f>
        <v>0</v>
      </c>
      <c r="Q152" s="85">
        <f>C161</f>
        <v>0</v>
      </c>
      <c r="R152" s="85">
        <f>C171</f>
        <v>0</v>
      </c>
      <c r="S152" s="85">
        <f>C181</f>
        <v>0</v>
      </c>
      <c r="T152" s="85">
        <f>C191</f>
        <v>0</v>
      </c>
    </row>
    <row r="153" spans="1:20" ht="12.75">
      <c r="A153" s="283" t="s">
        <v>23</v>
      </c>
      <c r="B153" s="85" t="str">
        <f>Notes!F4</f>
        <v>1930 - 1940</v>
      </c>
      <c r="C153" s="203"/>
      <c r="D153" s="203"/>
      <c r="E153" s="204"/>
      <c r="F153" s="205"/>
      <c r="G153" s="206"/>
      <c r="J153" s="4"/>
      <c r="K153" s="4"/>
      <c r="L153" s="4"/>
      <c r="M153" s="3"/>
      <c r="N153" s="283" t="s">
        <v>23</v>
      </c>
      <c r="O153" s="85" t="str">
        <f>B153</f>
        <v>1930 - 1940</v>
      </c>
      <c r="P153" s="203"/>
      <c r="Q153" s="203"/>
      <c r="R153" s="204"/>
      <c r="S153" s="205"/>
      <c r="T153" s="206"/>
    </row>
    <row r="154" spans="1:20" ht="13.5" thickBot="1">
      <c r="A154" s="58">
        <v>2</v>
      </c>
      <c r="B154" s="87" t="str">
        <f>Notes!F5</f>
        <v>1940 - 2015</v>
      </c>
      <c r="C154" s="87">
        <f>D20</f>
        <v>0</v>
      </c>
      <c r="D154" s="87">
        <f>D21</f>
        <v>0</v>
      </c>
      <c r="E154" s="200">
        <f>D22</f>
        <v>0</v>
      </c>
      <c r="F154" s="201"/>
      <c r="G154" s="202">
        <f>D23</f>
        <v>0</v>
      </c>
      <c r="J154" s="4"/>
      <c r="K154" s="4"/>
      <c r="L154" s="4"/>
      <c r="M154" s="3"/>
      <c r="N154" s="58">
        <v>2</v>
      </c>
      <c r="O154" s="87" t="str">
        <f>B154</f>
        <v>1940 - 2015</v>
      </c>
      <c r="P154" s="87">
        <f>C154</f>
        <v>0</v>
      </c>
      <c r="Q154" s="87">
        <f>C163</f>
        <v>0</v>
      </c>
      <c r="R154" s="87">
        <f>C173</f>
        <v>0</v>
      </c>
      <c r="S154" s="87">
        <f>C183</f>
        <v>0</v>
      </c>
      <c r="T154" s="87">
        <f>C193</f>
        <v>0</v>
      </c>
    </row>
    <row r="155" spans="1:20" ht="13.5" thickBot="1">
      <c r="A155" s="57" t="s">
        <v>23</v>
      </c>
      <c r="B155" s="87" t="str">
        <f>Notes!F6</f>
        <v>2015 - 2030</v>
      </c>
      <c r="C155" s="203"/>
      <c r="D155" s="203"/>
      <c r="E155" s="204"/>
      <c r="F155" s="205"/>
      <c r="G155" s="206"/>
      <c r="J155" s="4"/>
      <c r="K155" s="4"/>
      <c r="L155" s="4"/>
      <c r="M155" s="3"/>
      <c r="N155" s="57" t="s">
        <v>23</v>
      </c>
      <c r="O155" s="87" t="str">
        <f>B155</f>
        <v>2015 - 2030</v>
      </c>
      <c r="P155" s="203"/>
      <c r="Q155" s="203"/>
      <c r="R155" s="203"/>
      <c r="S155" s="203"/>
      <c r="T155" s="203"/>
    </row>
    <row r="156" spans="1:20" ht="13.5" thickBot="1">
      <c r="A156" s="58">
        <v>3</v>
      </c>
      <c r="B156" s="87" t="str">
        <f>Notes!F7</f>
        <v>2030 - 2105</v>
      </c>
      <c r="C156" s="87">
        <f>E20</f>
        <v>0</v>
      </c>
      <c r="D156" s="87">
        <f>E21</f>
        <v>0</v>
      </c>
      <c r="E156" s="200">
        <f>E22</f>
        <v>0</v>
      </c>
      <c r="F156" s="201"/>
      <c r="G156" s="202">
        <f>E23</f>
        <v>0</v>
      </c>
      <c r="J156" s="4"/>
      <c r="K156" s="4"/>
      <c r="L156" s="4"/>
      <c r="M156" s="3"/>
      <c r="N156" s="58">
        <v>3</v>
      </c>
      <c r="O156" s="87" t="str">
        <f>B156</f>
        <v>2030 - 2105</v>
      </c>
      <c r="P156" s="87">
        <f>C156</f>
        <v>0</v>
      </c>
      <c r="Q156" s="87">
        <f>C165</f>
        <v>0</v>
      </c>
      <c r="R156" s="87">
        <f>C175</f>
        <v>0</v>
      </c>
      <c r="S156" s="87">
        <f>C185</f>
        <v>0</v>
      </c>
      <c r="T156" s="87">
        <f>C195</f>
        <v>0</v>
      </c>
    </row>
    <row r="157" spans="3:5" ht="12.75">
      <c r="C157"/>
      <c r="D157"/>
      <c r="E157"/>
    </row>
    <row r="158" spans="1:14" ht="12.75">
      <c r="A158" s="7"/>
      <c r="B158" s="24"/>
      <c r="C158" s="24"/>
      <c r="D158" s="24"/>
      <c r="E158" s="5"/>
      <c r="F158" s="5"/>
      <c r="G158" s="24"/>
      <c r="J158" s="4"/>
      <c r="K158" s="4"/>
      <c r="L158" s="4"/>
      <c r="M158" s="3"/>
      <c r="N158" s="3"/>
    </row>
    <row r="159" spans="1:14" ht="13.5" thickBot="1">
      <c r="A159" s="474" t="s">
        <v>58</v>
      </c>
      <c r="B159" s="475"/>
      <c r="C159" s="475"/>
      <c r="D159" s="475"/>
      <c r="E159" s="475"/>
      <c r="F159" s="475"/>
      <c r="G159" s="476"/>
      <c r="J159" s="4"/>
      <c r="K159" s="4"/>
      <c r="L159" s="4"/>
      <c r="M159" s="3"/>
      <c r="N159" s="3"/>
    </row>
    <row r="160" spans="1:14" ht="12.75">
      <c r="A160" s="166" t="s">
        <v>22</v>
      </c>
      <c r="B160" s="167" t="s">
        <v>24</v>
      </c>
      <c r="C160" s="167" t="s">
        <v>25</v>
      </c>
      <c r="D160" s="167" t="s">
        <v>26</v>
      </c>
      <c r="E160" s="168" t="s">
        <v>27</v>
      </c>
      <c r="F160" s="169"/>
      <c r="G160" s="170" t="s">
        <v>28</v>
      </c>
      <c r="J160" s="4"/>
      <c r="K160" s="4"/>
      <c r="L160" s="4"/>
      <c r="M160" s="3"/>
      <c r="N160" s="3"/>
    </row>
    <row r="161" spans="1:14" ht="12.75">
      <c r="A161" s="171">
        <v>1</v>
      </c>
      <c r="B161" s="85" t="str">
        <f>Notes!F3</f>
        <v>1855 - 1930</v>
      </c>
      <c r="C161" s="85">
        <f>F20</f>
        <v>0</v>
      </c>
      <c r="D161" s="85">
        <f>F21</f>
        <v>0</v>
      </c>
      <c r="E161" s="197">
        <f>F22</f>
        <v>0</v>
      </c>
      <c r="F161" s="198"/>
      <c r="G161" s="207">
        <f>F23</f>
        <v>0</v>
      </c>
      <c r="J161" s="4"/>
      <c r="K161" s="4"/>
      <c r="L161" s="4"/>
      <c r="M161" s="3"/>
      <c r="N161" s="3"/>
    </row>
    <row r="162" spans="1:14" ht="12.75">
      <c r="A162" s="171" t="s">
        <v>23</v>
      </c>
      <c r="B162" s="85" t="str">
        <f>Notes!F4</f>
        <v>1930 - 1940</v>
      </c>
      <c r="C162" s="203"/>
      <c r="D162" s="203"/>
      <c r="E162" s="204"/>
      <c r="F162" s="205"/>
      <c r="G162" s="206"/>
      <c r="J162" s="4"/>
      <c r="K162" s="4"/>
      <c r="L162" s="4"/>
      <c r="M162" s="3"/>
      <c r="N162" s="3"/>
    </row>
    <row r="163" spans="1:14" ht="12.75">
      <c r="A163" s="172">
        <v>2</v>
      </c>
      <c r="B163" s="85" t="str">
        <f>Notes!F5</f>
        <v>1940 - 2015</v>
      </c>
      <c r="C163" s="85">
        <f>G20</f>
        <v>0</v>
      </c>
      <c r="D163" s="85">
        <f>G21</f>
        <v>0</v>
      </c>
      <c r="E163" s="197">
        <f>G22</f>
        <v>0</v>
      </c>
      <c r="F163" s="198"/>
      <c r="G163" s="207">
        <f>G23</f>
        <v>0</v>
      </c>
      <c r="J163" s="4"/>
      <c r="K163" s="4"/>
      <c r="L163" s="4"/>
      <c r="M163" s="3"/>
      <c r="N163" s="3"/>
    </row>
    <row r="164" spans="1:14" ht="12.75">
      <c r="A164" s="172" t="s">
        <v>23</v>
      </c>
      <c r="B164" s="86" t="str">
        <f>Notes!F6</f>
        <v>2015 - 2030</v>
      </c>
      <c r="C164" s="203"/>
      <c r="D164" s="203"/>
      <c r="E164" s="204"/>
      <c r="F164" s="205"/>
      <c r="G164" s="208"/>
      <c r="J164" s="5"/>
      <c r="K164" s="4"/>
      <c r="L164" s="4"/>
      <c r="M164" s="3"/>
      <c r="N164" s="3"/>
    </row>
    <row r="165" spans="1:14" ht="13.5" thickBot="1">
      <c r="A165" s="173">
        <v>3</v>
      </c>
      <c r="B165" s="174" t="str">
        <f>Notes!F7</f>
        <v>2030 - 2105</v>
      </c>
      <c r="C165" s="174">
        <f>H20</f>
        <v>0</v>
      </c>
      <c r="D165" s="174">
        <f>H21</f>
        <v>0</v>
      </c>
      <c r="E165" s="209">
        <f>H22</f>
        <v>0</v>
      </c>
      <c r="F165" s="210"/>
      <c r="G165" s="211">
        <f>H23</f>
        <v>0</v>
      </c>
      <c r="J165" s="4"/>
      <c r="K165" s="4"/>
      <c r="L165" s="4"/>
      <c r="M165" s="3"/>
      <c r="N165" s="3"/>
    </row>
    <row r="166" spans="1:14" ht="12.75">
      <c r="A166" s="14"/>
      <c r="B166" s="26"/>
      <c r="C166" s="42"/>
      <c r="D166" s="42"/>
      <c r="E166" s="43"/>
      <c r="F166" s="43"/>
      <c r="G166" s="42"/>
      <c r="J166" s="4"/>
      <c r="K166" s="4"/>
      <c r="L166" s="4"/>
      <c r="M166" s="3"/>
      <c r="N166" s="3"/>
    </row>
    <row r="167" spans="1:14" ht="12.75">
      <c r="A167" s="14"/>
      <c r="B167" s="26"/>
      <c r="C167" s="8"/>
      <c r="D167" s="8"/>
      <c r="E167" s="3"/>
      <c r="F167" s="3"/>
      <c r="G167" s="8"/>
      <c r="J167" s="4"/>
      <c r="K167" s="4"/>
      <c r="L167" s="4"/>
      <c r="M167" s="3"/>
      <c r="N167" s="3"/>
    </row>
    <row r="168" spans="1:14" ht="12.75">
      <c r="A168" s="7"/>
      <c r="B168" s="24"/>
      <c r="C168" s="24"/>
      <c r="D168" s="24"/>
      <c r="E168" s="5"/>
      <c r="F168" s="5"/>
      <c r="G168" s="24"/>
      <c r="J168" s="291"/>
      <c r="K168" s="291"/>
      <c r="L168" s="291"/>
      <c r="M168" s="3"/>
      <c r="N168" s="3"/>
    </row>
    <row r="169" spans="1:14" ht="13.5" thickBot="1">
      <c r="A169" s="477" t="s">
        <v>59</v>
      </c>
      <c r="B169" s="478"/>
      <c r="C169" s="478"/>
      <c r="D169" s="478"/>
      <c r="E169" s="478"/>
      <c r="F169" s="478"/>
      <c r="G169" s="479"/>
      <c r="J169" s="3"/>
      <c r="K169" s="3"/>
      <c r="L169" s="3"/>
      <c r="M169" s="3"/>
      <c r="N169" s="3"/>
    </row>
    <row r="170" spans="1:14" ht="12.75">
      <c r="A170" s="175" t="s">
        <v>22</v>
      </c>
      <c r="B170" s="176" t="s">
        <v>24</v>
      </c>
      <c r="C170" s="176" t="s">
        <v>25</v>
      </c>
      <c r="D170" s="176" t="s">
        <v>26</v>
      </c>
      <c r="E170" s="177" t="s">
        <v>27</v>
      </c>
      <c r="F170" s="178"/>
      <c r="G170" s="179" t="s">
        <v>28</v>
      </c>
      <c r="J170" s="11"/>
      <c r="K170" s="3"/>
      <c r="L170" s="3"/>
      <c r="M170" s="3"/>
      <c r="N170" s="3"/>
    </row>
    <row r="171" spans="1:14" ht="12.75">
      <c r="A171" s="180">
        <v>1</v>
      </c>
      <c r="B171" s="163" t="str">
        <f>Notes!F3</f>
        <v>1855 - 1930</v>
      </c>
      <c r="C171" s="163">
        <f>I20</f>
        <v>0</v>
      </c>
      <c r="D171" s="163">
        <f>I21</f>
        <v>0</v>
      </c>
      <c r="E171" s="164">
        <f>I22</f>
        <v>0</v>
      </c>
      <c r="F171" s="165"/>
      <c r="G171" s="194">
        <f>I23</f>
        <v>0</v>
      </c>
      <c r="J171" s="11"/>
      <c r="K171" s="3"/>
      <c r="L171" s="3"/>
      <c r="M171" s="3"/>
      <c r="N171" s="3"/>
    </row>
    <row r="172" spans="1:14" ht="12.75">
      <c r="A172" s="180" t="s">
        <v>23</v>
      </c>
      <c r="B172" s="163" t="str">
        <f>Notes!F4</f>
        <v>1930 - 1940</v>
      </c>
      <c r="C172" s="203"/>
      <c r="D172" s="203"/>
      <c r="E172" s="204"/>
      <c r="F172" s="205"/>
      <c r="G172" s="206"/>
      <c r="J172" s="11"/>
      <c r="K172" s="3"/>
      <c r="L172" s="3"/>
      <c r="M172" s="3"/>
      <c r="N172" s="3"/>
    </row>
    <row r="173" spans="1:14" ht="12.75">
      <c r="A173" s="181">
        <v>2</v>
      </c>
      <c r="B173" s="85" t="str">
        <f>Notes!F5</f>
        <v>1940 - 2015</v>
      </c>
      <c r="C173" s="85">
        <f>J20</f>
        <v>0</v>
      </c>
      <c r="D173" s="85">
        <f>J21</f>
        <v>0</v>
      </c>
      <c r="E173" s="197">
        <f>J22</f>
        <v>0</v>
      </c>
      <c r="F173" s="198"/>
      <c r="G173" s="212">
        <f>J23</f>
        <v>0</v>
      </c>
      <c r="J173" s="500"/>
      <c r="K173" s="501"/>
      <c r="L173" s="501"/>
      <c r="M173" s="3"/>
      <c r="N173" s="3"/>
    </row>
    <row r="174" spans="1:14" ht="12.75">
      <c r="A174" s="181" t="s">
        <v>23</v>
      </c>
      <c r="B174" s="86" t="str">
        <f>Notes!F6</f>
        <v>2015 - 2030</v>
      </c>
      <c r="C174" s="203"/>
      <c r="D174" s="203"/>
      <c r="E174" s="204"/>
      <c r="F174" s="205"/>
      <c r="G174" s="213"/>
      <c r="J174" s="11"/>
      <c r="K174" s="43"/>
      <c r="L174" s="3"/>
      <c r="M174" s="3"/>
      <c r="N174" s="3"/>
    </row>
    <row r="175" spans="1:14" ht="13.5" thickBot="1">
      <c r="A175" s="182">
        <v>3</v>
      </c>
      <c r="B175" s="183" t="str">
        <f>Notes!F7</f>
        <v>2030 - 2105</v>
      </c>
      <c r="C175" s="183">
        <f>K20</f>
        <v>0</v>
      </c>
      <c r="D175" s="183">
        <f>K21</f>
        <v>0</v>
      </c>
      <c r="E175" s="214">
        <f>K22</f>
        <v>0</v>
      </c>
      <c r="F175" s="215"/>
      <c r="G175" s="216">
        <f>K23</f>
        <v>0</v>
      </c>
      <c r="J175" s="11"/>
      <c r="K175" s="288"/>
      <c r="L175" s="3"/>
      <c r="M175" s="3"/>
      <c r="N175" s="3"/>
    </row>
    <row r="176" spans="1:14" ht="12.75">
      <c r="A176" s="14"/>
      <c r="B176" s="26"/>
      <c r="C176" s="42"/>
      <c r="D176" s="42"/>
      <c r="E176" s="43"/>
      <c r="F176" s="43"/>
      <c r="G176" s="42"/>
      <c r="J176" s="11"/>
      <c r="K176" s="43"/>
      <c r="L176" s="3"/>
      <c r="M176" s="3"/>
      <c r="N176" s="3"/>
    </row>
    <row r="177" spans="1:14" ht="12.75">
      <c r="A177" s="14"/>
      <c r="B177" s="26"/>
      <c r="C177" s="8"/>
      <c r="D177" s="8"/>
      <c r="E177" s="3"/>
      <c r="F177" s="3"/>
      <c r="G177" s="8"/>
      <c r="J177" s="11"/>
      <c r="K177" s="11"/>
      <c r="L177" s="3"/>
      <c r="M177" s="3"/>
      <c r="N177" s="3"/>
    </row>
    <row r="178" spans="1:14" ht="12.75">
      <c r="A178" s="7"/>
      <c r="B178" s="24"/>
      <c r="C178" s="24"/>
      <c r="D178" s="24"/>
      <c r="E178" s="5"/>
      <c r="F178" s="5"/>
      <c r="G178" s="24"/>
      <c r="J178" s="11"/>
      <c r="K178" s="3"/>
      <c r="L178" s="3"/>
      <c r="M178" s="3"/>
      <c r="N178" s="3"/>
    </row>
    <row r="179" spans="1:14" ht="13.5" thickBot="1">
      <c r="A179" s="442" t="s">
        <v>60</v>
      </c>
      <c r="B179" s="466"/>
      <c r="C179" s="466"/>
      <c r="D179" s="466"/>
      <c r="E179" s="466"/>
      <c r="F179" s="466"/>
      <c r="G179" s="467"/>
      <c r="J179" s="261"/>
      <c r="K179" s="3"/>
      <c r="L179" s="3"/>
      <c r="M179" s="3"/>
      <c r="N179" s="3"/>
    </row>
    <row r="180" spans="1:14" ht="12.75">
      <c r="A180" s="184" t="s">
        <v>22</v>
      </c>
      <c r="B180" s="185" t="s">
        <v>24</v>
      </c>
      <c r="C180" s="185" t="s">
        <v>25</v>
      </c>
      <c r="D180" s="185" t="s">
        <v>26</v>
      </c>
      <c r="E180" s="186" t="s">
        <v>27</v>
      </c>
      <c r="F180" s="187"/>
      <c r="G180" s="188" t="s">
        <v>28</v>
      </c>
      <c r="J180" s="11"/>
      <c r="K180" s="262"/>
      <c r="L180" s="3"/>
      <c r="M180" s="3"/>
      <c r="N180" s="3"/>
    </row>
    <row r="181" spans="1:14" ht="12.75">
      <c r="A181" s="192">
        <v>1</v>
      </c>
      <c r="B181" s="163" t="str">
        <f>Notes!F3</f>
        <v>1855 - 1930</v>
      </c>
      <c r="C181" s="163">
        <f>L20</f>
        <v>0</v>
      </c>
      <c r="D181" s="163">
        <f>L21</f>
        <v>0</v>
      </c>
      <c r="E181" s="164">
        <f>L22</f>
        <v>0</v>
      </c>
      <c r="F181" s="165"/>
      <c r="G181" s="193">
        <f>L23</f>
        <v>0</v>
      </c>
      <c r="J181" s="11"/>
      <c r="K181" s="263"/>
      <c r="L181" s="3"/>
      <c r="M181" s="3"/>
      <c r="N181" s="3"/>
    </row>
    <row r="182" spans="1:14" ht="12.75">
      <c r="A182" s="192" t="s">
        <v>23</v>
      </c>
      <c r="B182" s="163" t="str">
        <f>Notes!F4</f>
        <v>1930 - 1940</v>
      </c>
      <c r="C182" s="203"/>
      <c r="D182" s="203"/>
      <c r="E182" s="204"/>
      <c r="F182" s="205"/>
      <c r="G182" s="206"/>
      <c r="J182" s="11"/>
      <c r="K182" s="263"/>
      <c r="L182" s="3"/>
      <c r="M182" s="3"/>
      <c r="N182" s="3"/>
    </row>
    <row r="183" spans="1:14" ht="12.75">
      <c r="A183" s="189">
        <v>2</v>
      </c>
      <c r="B183" s="85" t="str">
        <f>Notes!F5</f>
        <v>1940 - 2015</v>
      </c>
      <c r="C183" s="85">
        <f>M20</f>
        <v>0</v>
      </c>
      <c r="D183" s="85">
        <f>M21</f>
        <v>0</v>
      </c>
      <c r="E183" s="197">
        <f>M22</f>
        <v>0</v>
      </c>
      <c r="F183" s="198"/>
      <c r="G183" s="217">
        <f>M23</f>
        <v>0</v>
      </c>
      <c r="J183" s="11"/>
      <c r="K183" s="262"/>
      <c r="L183" s="3"/>
      <c r="M183" s="3"/>
      <c r="N183" s="3"/>
    </row>
    <row r="184" spans="1:14" ht="12.75">
      <c r="A184" s="189" t="s">
        <v>23</v>
      </c>
      <c r="B184" s="86" t="str">
        <f>Notes!F6</f>
        <v>2015 - 2030</v>
      </c>
      <c r="C184" s="203"/>
      <c r="D184" s="203"/>
      <c r="E184" s="204"/>
      <c r="F184" s="205"/>
      <c r="G184" s="218"/>
      <c r="J184" s="11"/>
      <c r="K184" s="263"/>
      <c r="L184" s="3"/>
      <c r="M184" s="3"/>
      <c r="N184" s="3"/>
    </row>
    <row r="185" spans="1:14" ht="13.5" thickBot="1">
      <c r="A185" s="190">
        <v>3</v>
      </c>
      <c r="B185" s="191" t="str">
        <f>Notes!F7</f>
        <v>2030 - 2105</v>
      </c>
      <c r="C185" s="191">
        <f>N20</f>
        <v>0</v>
      </c>
      <c r="D185" s="191">
        <f>N21</f>
        <v>0</v>
      </c>
      <c r="E185" s="219">
        <f>N22</f>
        <v>0</v>
      </c>
      <c r="F185" s="220"/>
      <c r="G185" s="221">
        <f>N23</f>
        <v>0</v>
      </c>
      <c r="J185" s="3"/>
      <c r="K185" s="263"/>
      <c r="L185" s="3"/>
      <c r="M185" s="3"/>
      <c r="N185" s="3"/>
    </row>
    <row r="186" spans="1:14" ht="12.75">
      <c r="A186" s="50"/>
      <c r="B186" s="89"/>
      <c r="C186" s="42"/>
      <c r="D186" s="42"/>
      <c r="E186" s="43"/>
      <c r="F186" s="43"/>
      <c r="G186" s="42"/>
      <c r="J186" s="440"/>
      <c r="K186" s="440"/>
      <c r="L186" s="440"/>
      <c r="M186" s="3"/>
      <c r="N186" s="3"/>
    </row>
    <row r="187" spans="1:14" ht="12.75">
      <c r="A187" s="50"/>
      <c r="B187" s="89"/>
      <c r="C187" s="42"/>
      <c r="D187" s="42"/>
      <c r="E187" s="43"/>
      <c r="F187" s="43"/>
      <c r="G187" s="42"/>
      <c r="J187" s="441"/>
      <c r="K187" s="441"/>
      <c r="L187" s="441"/>
      <c r="M187" s="3"/>
      <c r="N187" s="3"/>
    </row>
    <row r="188" spans="1:14" ht="12.75">
      <c r="A188" s="14"/>
      <c r="B188" s="26"/>
      <c r="C188" s="28"/>
      <c r="D188" s="28"/>
      <c r="E188" s="29"/>
      <c r="F188" s="29"/>
      <c r="G188" s="28"/>
      <c r="J188" s="440"/>
      <c r="K188" s="440"/>
      <c r="L188" s="440"/>
      <c r="M188" s="3"/>
      <c r="N188" s="3"/>
    </row>
    <row r="189" spans="1:14" ht="13.5" thickBot="1">
      <c r="A189" s="468" t="s">
        <v>86</v>
      </c>
      <c r="B189" s="469"/>
      <c r="C189" s="469"/>
      <c r="D189" s="469"/>
      <c r="E189" s="469"/>
      <c r="F189" s="469"/>
      <c r="G189" s="470"/>
      <c r="J189" s="441"/>
      <c r="K189" s="441"/>
      <c r="L189" s="441"/>
      <c r="M189" s="3"/>
      <c r="N189" s="3"/>
    </row>
    <row r="190" spans="1:14" ht="12.75">
      <c r="A190" s="67" t="s">
        <v>22</v>
      </c>
      <c r="B190" s="62" t="s">
        <v>24</v>
      </c>
      <c r="C190" s="62" t="s">
        <v>25</v>
      </c>
      <c r="D190" s="62" t="s">
        <v>26</v>
      </c>
      <c r="E190" s="63" t="s">
        <v>27</v>
      </c>
      <c r="F190" s="64"/>
      <c r="G190" s="65" t="s">
        <v>28</v>
      </c>
      <c r="J190" s="11"/>
      <c r="K190" s="3"/>
      <c r="L190" s="3"/>
      <c r="M190" s="3"/>
      <c r="N190" s="3"/>
    </row>
    <row r="191" spans="1:14" ht="12.75">
      <c r="A191" s="195">
        <v>1</v>
      </c>
      <c r="B191" s="163" t="str">
        <f>Notes!F3</f>
        <v>1855 - 1930</v>
      </c>
      <c r="C191" s="163">
        <f>O20</f>
        <v>0</v>
      </c>
      <c r="D191" s="163">
        <f>O21</f>
        <v>0</v>
      </c>
      <c r="E191" s="164">
        <f>O22</f>
        <v>0</v>
      </c>
      <c r="F191" s="165"/>
      <c r="G191" s="196">
        <f>O23</f>
        <v>0</v>
      </c>
      <c r="J191" s="11"/>
      <c r="K191" s="3"/>
      <c r="L191" s="3"/>
      <c r="M191" s="3"/>
      <c r="N191" s="3"/>
    </row>
    <row r="192" spans="1:14" ht="12.75">
      <c r="A192" s="195" t="s">
        <v>23</v>
      </c>
      <c r="B192" s="163" t="str">
        <f>Notes!F4</f>
        <v>1930 - 1940</v>
      </c>
      <c r="C192" s="203"/>
      <c r="D192" s="203"/>
      <c r="E192" s="204"/>
      <c r="F192" s="205"/>
      <c r="G192" s="206"/>
      <c r="J192" s="11"/>
      <c r="K192" s="3"/>
      <c r="L192" s="3"/>
      <c r="M192" s="3"/>
      <c r="N192" s="3"/>
    </row>
    <row r="193" spans="1:14" ht="12.75">
      <c r="A193" s="59">
        <v>2</v>
      </c>
      <c r="B193" s="85" t="str">
        <f>Notes!F5</f>
        <v>1940 - 2015</v>
      </c>
      <c r="C193" s="85">
        <f>P20</f>
        <v>0</v>
      </c>
      <c r="D193" s="85">
        <f>P21</f>
        <v>0</v>
      </c>
      <c r="E193" s="197">
        <f>P22</f>
        <v>0</v>
      </c>
      <c r="F193" s="198"/>
      <c r="G193" s="222">
        <f>P23</f>
        <v>0</v>
      </c>
      <c r="J193" s="11"/>
      <c r="K193" s="43"/>
      <c r="L193" s="3"/>
      <c r="M193" s="3"/>
      <c r="N193" s="3"/>
    </row>
    <row r="194" spans="1:14" ht="12.75">
      <c r="A194" s="59" t="s">
        <v>23</v>
      </c>
      <c r="B194" s="86" t="str">
        <f>Notes!F6</f>
        <v>2015 - 2030</v>
      </c>
      <c r="C194" s="203"/>
      <c r="D194" s="203"/>
      <c r="E194" s="204"/>
      <c r="F194" s="205"/>
      <c r="G194" s="223"/>
      <c r="J194" s="11"/>
      <c r="K194" s="3"/>
      <c r="L194" s="3"/>
      <c r="M194" s="3"/>
      <c r="N194" s="3"/>
    </row>
    <row r="195" spans="1:14" ht="13.5" thickBot="1">
      <c r="A195" s="60">
        <v>3</v>
      </c>
      <c r="B195" s="88" t="str">
        <f>Notes!F7</f>
        <v>2030 - 2105</v>
      </c>
      <c r="C195" s="88">
        <f>Q20</f>
        <v>0</v>
      </c>
      <c r="D195" s="88">
        <f>Q21</f>
        <v>0</v>
      </c>
      <c r="E195" s="224">
        <f>Q22</f>
        <v>0</v>
      </c>
      <c r="F195" s="225"/>
      <c r="G195" s="226">
        <f>Q23</f>
        <v>0</v>
      </c>
      <c r="J195" s="3"/>
      <c r="K195" s="3"/>
      <c r="L195" s="3"/>
      <c r="M195" s="3"/>
      <c r="N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8"/>
      <c r="D197" s="8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8"/>
      <c r="D198" s="8"/>
      <c r="E198" s="8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8"/>
      <c r="D199" s="8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8"/>
      <c r="D200" s="8"/>
      <c r="E200" s="8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24" ht="12.75">
      <c r="B201" s="1"/>
      <c r="C201" s="17"/>
      <c r="D201" s="17" t="s">
        <v>61</v>
      </c>
      <c r="E201" s="7"/>
      <c r="F201" s="7">
        <f>Notes!F9</f>
        <v>0</v>
      </c>
      <c r="G201" s="1"/>
      <c r="J201" s="12" t="s">
        <v>31</v>
      </c>
      <c r="K201" s="5"/>
      <c r="L201" s="5"/>
      <c r="M201" s="3"/>
      <c r="N201" s="3"/>
      <c r="P201" s="11"/>
      <c r="Q201" s="11"/>
      <c r="R201" s="11"/>
      <c r="S201" s="3"/>
      <c r="T201" s="3"/>
      <c r="U201" s="3"/>
      <c r="V201" s="3"/>
      <c r="W201" s="3"/>
      <c r="X201" s="3"/>
    </row>
    <row r="202" spans="2:24" ht="12.75">
      <c r="B202" s="1"/>
      <c r="C202" s="17"/>
      <c r="D202" s="17" t="s">
        <v>30</v>
      </c>
      <c r="E202" s="7"/>
      <c r="G202" s="1"/>
      <c r="J202" s="37" t="s">
        <v>29</v>
      </c>
      <c r="K202" s="35">
        <f>E203+4</f>
        <v>39894</v>
      </c>
      <c r="L202" s="35">
        <f>E203+5</f>
        <v>39895</v>
      </c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2:24" ht="12.75">
      <c r="B203" s="1"/>
      <c r="C203" s="17"/>
      <c r="D203" s="38" t="s">
        <v>29</v>
      </c>
      <c r="E203" s="36">
        <f>A26</f>
        <v>39890</v>
      </c>
      <c r="G203" s="1"/>
      <c r="J203" s="4"/>
      <c r="K203" s="4"/>
      <c r="L203" s="4"/>
      <c r="M203" s="3"/>
      <c r="N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2:24" ht="12.75">
      <c r="B204" s="1"/>
      <c r="C204" s="17"/>
      <c r="D204" s="14"/>
      <c r="E204" s="16"/>
      <c r="G204" s="1"/>
      <c r="J204" s="4"/>
      <c r="K204" s="4"/>
      <c r="L204" s="4"/>
      <c r="M204" s="3"/>
      <c r="N204" s="3"/>
      <c r="P204" s="11"/>
      <c r="Q204" s="11"/>
      <c r="R204" s="11"/>
      <c r="S204" s="11"/>
      <c r="T204" s="11"/>
      <c r="U204" s="3"/>
      <c r="V204" s="3"/>
      <c r="W204" s="3"/>
      <c r="X204" s="3"/>
    </row>
    <row r="205" spans="2:24" ht="12.75">
      <c r="B205" s="1"/>
      <c r="C205" s="17"/>
      <c r="D205" s="14"/>
      <c r="E205" s="16"/>
      <c r="G205" s="1"/>
      <c r="J205" s="4"/>
      <c r="K205" s="4"/>
      <c r="L205" s="4"/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>
      <c r="A206" s="3"/>
      <c r="B206" s="1"/>
      <c r="E206"/>
      <c r="G206" s="1"/>
      <c r="J206" s="4"/>
      <c r="K206" s="4"/>
      <c r="L206" s="4"/>
      <c r="M206" s="3"/>
      <c r="N206" s="3"/>
      <c r="P206" s="3"/>
      <c r="Q206" s="20">
        <f>E203</f>
        <v>39890</v>
      </c>
      <c r="R206" s="3"/>
      <c r="S206" s="3"/>
      <c r="T206" s="3"/>
      <c r="U206" s="3"/>
      <c r="V206" s="3"/>
      <c r="W206" s="3"/>
      <c r="X206" s="3"/>
    </row>
    <row r="207" spans="1:14" ht="13.5" thickBot="1">
      <c r="A207" s="471" t="s">
        <v>57</v>
      </c>
      <c r="B207" s="472"/>
      <c r="C207" s="472"/>
      <c r="D207" s="472"/>
      <c r="E207" s="472"/>
      <c r="F207" s="472"/>
      <c r="G207" s="473"/>
      <c r="J207" s="4"/>
      <c r="K207" s="4"/>
      <c r="L207" s="4"/>
      <c r="M207" s="3"/>
      <c r="N207" s="3"/>
    </row>
    <row r="208" spans="1:20" ht="12.75">
      <c r="A208" s="61" t="s">
        <v>22</v>
      </c>
      <c r="B208" s="53" t="s">
        <v>24</v>
      </c>
      <c r="C208" s="53" t="s">
        <v>25</v>
      </c>
      <c r="D208" s="53" t="s">
        <v>26</v>
      </c>
      <c r="E208" s="54" t="s">
        <v>27</v>
      </c>
      <c r="F208" s="55"/>
      <c r="G208" s="56" t="s">
        <v>28</v>
      </c>
      <c r="J208" s="4" t="s">
        <v>81</v>
      </c>
      <c r="K208" s="4"/>
      <c r="L208" s="4"/>
      <c r="M208" s="3"/>
      <c r="N208" s="61" t="s">
        <v>22</v>
      </c>
      <c r="O208" s="53" t="s">
        <v>24</v>
      </c>
      <c r="P208" s="53" t="s">
        <v>117</v>
      </c>
      <c r="Q208" s="53" t="s">
        <v>118</v>
      </c>
      <c r="R208" s="53" t="s">
        <v>119</v>
      </c>
      <c r="S208" s="53" t="s">
        <v>120</v>
      </c>
      <c r="T208" s="53" t="s">
        <v>121</v>
      </c>
    </row>
    <row r="209" spans="1:20" ht="12.75">
      <c r="A209" s="57">
        <v>1</v>
      </c>
      <c r="B209" s="85" t="str">
        <f>Notes!F3</f>
        <v>1855 - 1930</v>
      </c>
      <c r="C209" s="85">
        <f>C26</f>
        <v>0</v>
      </c>
      <c r="D209" s="85">
        <f>C27</f>
        <v>0</v>
      </c>
      <c r="E209" s="197">
        <f>C28</f>
        <v>0</v>
      </c>
      <c r="F209" s="198"/>
      <c r="G209" s="199">
        <f>C29</f>
        <v>0</v>
      </c>
      <c r="J209" s="4"/>
      <c r="K209" s="4"/>
      <c r="L209" s="4"/>
      <c r="M209" s="3"/>
      <c r="N209" s="57">
        <v>1</v>
      </c>
      <c r="O209" s="85" t="str">
        <f>B209</f>
        <v>1855 - 1930</v>
      </c>
      <c r="P209" s="85">
        <f>C209</f>
        <v>0</v>
      </c>
      <c r="Q209" s="85">
        <f>C218</f>
        <v>0</v>
      </c>
      <c r="R209" s="85">
        <f>C228</f>
        <v>0</v>
      </c>
      <c r="S209" s="85">
        <f>C238</f>
        <v>0</v>
      </c>
      <c r="T209" s="85">
        <f>C248</f>
        <v>0</v>
      </c>
    </row>
    <row r="210" spans="1:20" ht="12.75">
      <c r="A210" s="283" t="s">
        <v>23</v>
      </c>
      <c r="B210" s="85" t="str">
        <f>Notes!F4</f>
        <v>1930 - 1940</v>
      </c>
      <c r="C210" s="203"/>
      <c r="D210" s="203"/>
      <c r="E210" s="204"/>
      <c r="F210" s="205"/>
      <c r="G210" s="206"/>
      <c r="J210" s="4"/>
      <c r="K210" s="4"/>
      <c r="L210" s="4"/>
      <c r="M210" s="3"/>
      <c r="N210" s="283" t="s">
        <v>23</v>
      </c>
      <c r="O210" s="85" t="str">
        <f>B210</f>
        <v>1930 - 1940</v>
      </c>
      <c r="P210" s="203"/>
      <c r="Q210" s="203"/>
      <c r="R210" s="204"/>
      <c r="S210" s="205"/>
      <c r="T210" s="208"/>
    </row>
    <row r="211" spans="1:20" ht="13.5" thickBot="1">
      <c r="A211" s="58">
        <v>2</v>
      </c>
      <c r="B211" s="87" t="str">
        <f>Notes!F5</f>
        <v>1940 - 2015</v>
      </c>
      <c r="C211" s="87">
        <f>D26</f>
        <v>0</v>
      </c>
      <c r="D211" s="87">
        <f>D27</f>
        <v>0</v>
      </c>
      <c r="E211" s="200">
        <f>D28</f>
        <v>0</v>
      </c>
      <c r="F211" s="201"/>
      <c r="G211" s="202">
        <f>D29</f>
        <v>0</v>
      </c>
      <c r="J211" s="4"/>
      <c r="K211" s="4"/>
      <c r="L211" s="4"/>
      <c r="M211" s="3"/>
      <c r="N211" s="58">
        <v>2</v>
      </c>
      <c r="O211" s="87" t="str">
        <f>B211</f>
        <v>1940 - 2015</v>
      </c>
      <c r="P211" s="87">
        <f>C211</f>
        <v>0</v>
      </c>
      <c r="Q211" s="87">
        <f>C220</f>
        <v>0</v>
      </c>
      <c r="R211" s="87">
        <f>C230</f>
        <v>0</v>
      </c>
      <c r="S211" s="87">
        <f>C240</f>
        <v>0</v>
      </c>
      <c r="T211" s="87">
        <f>C250</f>
        <v>0</v>
      </c>
    </row>
    <row r="212" spans="1:20" ht="13.5" thickBot="1">
      <c r="A212" s="57" t="s">
        <v>23</v>
      </c>
      <c r="B212" s="87" t="str">
        <f>Notes!F6</f>
        <v>2015 - 2030</v>
      </c>
      <c r="C212" s="203"/>
      <c r="D212" s="203"/>
      <c r="E212" s="204"/>
      <c r="F212" s="205"/>
      <c r="G212" s="206"/>
      <c r="J212" s="4"/>
      <c r="K212" s="4"/>
      <c r="L212" s="4"/>
      <c r="M212" s="3"/>
      <c r="N212" s="57" t="s">
        <v>23</v>
      </c>
      <c r="O212" s="87" t="str">
        <f>B212</f>
        <v>2015 - 2030</v>
      </c>
      <c r="P212" s="203"/>
      <c r="Q212" s="203"/>
      <c r="R212" s="203"/>
      <c r="S212" s="203"/>
      <c r="T212" s="203"/>
    </row>
    <row r="213" spans="1:20" ht="13.5" thickBot="1">
      <c r="A213" s="58">
        <v>3</v>
      </c>
      <c r="B213" s="87" t="str">
        <f>Notes!F7</f>
        <v>2030 - 2105</v>
      </c>
      <c r="C213" s="87">
        <f>E26</f>
        <v>0</v>
      </c>
      <c r="D213" s="87">
        <f>E27</f>
        <v>0</v>
      </c>
      <c r="E213" s="200">
        <f>E28</f>
        <v>0</v>
      </c>
      <c r="F213" s="201"/>
      <c r="G213" s="202">
        <f>E29</f>
        <v>0</v>
      </c>
      <c r="J213" s="4"/>
      <c r="K213" s="4"/>
      <c r="L213" s="4"/>
      <c r="M213" s="3"/>
      <c r="N213" s="58">
        <v>3</v>
      </c>
      <c r="O213" s="87" t="str">
        <f>B213</f>
        <v>2030 - 2105</v>
      </c>
      <c r="P213" s="87">
        <f>C213</f>
        <v>0</v>
      </c>
      <c r="Q213" s="87">
        <f>C222</f>
        <v>0</v>
      </c>
      <c r="R213" s="87">
        <f>C232</f>
        <v>0</v>
      </c>
      <c r="S213" s="87">
        <f>C242</f>
        <v>0</v>
      </c>
      <c r="T213" s="87">
        <f>C252</f>
        <v>0</v>
      </c>
    </row>
    <row r="214" spans="3:5" ht="12.75">
      <c r="C214"/>
      <c r="D214"/>
      <c r="E214"/>
    </row>
    <row r="215" spans="1:14" ht="12.75">
      <c r="A215" s="7"/>
      <c r="B215" s="24"/>
      <c r="C215" s="24"/>
      <c r="D215" s="24"/>
      <c r="E215" s="5"/>
      <c r="F215" s="5"/>
      <c r="G215" s="24"/>
      <c r="J215" s="4"/>
      <c r="K215" s="4"/>
      <c r="L215" s="4"/>
      <c r="M215" s="3"/>
      <c r="N215" s="3"/>
    </row>
    <row r="216" spans="1:14" ht="13.5" thickBot="1">
      <c r="A216" s="474" t="s">
        <v>58</v>
      </c>
      <c r="B216" s="475"/>
      <c r="C216" s="475"/>
      <c r="D216" s="475"/>
      <c r="E216" s="475"/>
      <c r="F216" s="475"/>
      <c r="G216" s="476"/>
      <c r="J216" s="4"/>
      <c r="K216" s="4"/>
      <c r="L216" s="4"/>
      <c r="M216" s="3"/>
      <c r="N216" s="3"/>
    </row>
    <row r="217" spans="1:14" ht="12.75">
      <c r="A217" s="166" t="s">
        <v>22</v>
      </c>
      <c r="B217" s="167" t="s">
        <v>24</v>
      </c>
      <c r="C217" s="167" t="s">
        <v>25</v>
      </c>
      <c r="D217" s="167" t="s">
        <v>26</v>
      </c>
      <c r="E217" s="168" t="s">
        <v>27</v>
      </c>
      <c r="F217" s="169"/>
      <c r="G217" s="170" t="s">
        <v>28</v>
      </c>
      <c r="J217" s="4"/>
      <c r="K217" s="4"/>
      <c r="L217" s="4"/>
      <c r="M217" s="3"/>
      <c r="N217" s="3"/>
    </row>
    <row r="218" spans="1:14" ht="12.75">
      <c r="A218" s="171">
        <v>1</v>
      </c>
      <c r="B218" s="85" t="str">
        <f>Notes!F3</f>
        <v>1855 - 1930</v>
      </c>
      <c r="C218" s="85">
        <f>F26</f>
        <v>0</v>
      </c>
      <c r="D218" s="85">
        <f>F27</f>
        <v>0</v>
      </c>
      <c r="E218" s="197">
        <f>F28</f>
        <v>0</v>
      </c>
      <c r="F218" s="198"/>
      <c r="G218" s="207">
        <f>F29</f>
        <v>0</v>
      </c>
      <c r="J218" s="4"/>
      <c r="K218" s="4"/>
      <c r="L218" s="4"/>
      <c r="M218" s="3"/>
      <c r="N218" s="3"/>
    </row>
    <row r="219" spans="1:14" ht="12.75">
      <c r="A219" s="171" t="s">
        <v>23</v>
      </c>
      <c r="B219" s="85" t="str">
        <f>Notes!F4</f>
        <v>1930 - 1940</v>
      </c>
      <c r="C219" s="203"/>
      <c r="D219" s="203"/>
      <c r="E219" s="204"/>
      <c r="F219" s="205"/>
      <c r="G219" s="206"/>
      <c r="J219" s="4"/>
      <c r="K219" s="4"/>
      <c r="L219" s="4"/>
      <c r="M219" s="3"/>
      <c r="N219" s="3"/>
    </row>
    <row r="220" spans="1:14" ht="12.75">
      <c r="A220" s="172">
        <v>2</v>
      </c>
      <c r="B220" s="85" t="str">
        <f>Notes!F5</f>
        <v>1940 - 2015</v>
      </c>
      <c r="C220" s="85">
        <f>G26</f>
        <v>0</v>
      </c>
      <c r="D220" s="85">
        <f>G27</f>
        <v>0</v>
      </c>
      <c r="E220" s="197">
        <f>G28</f>
        <v>0</v>
      </c>
      <c r="F220" s="198"/>
      <c r="G220" s="207">
        <f>G29</f>
        <v>0</v>
      </c>
      <c r="J220" s="4"/>
      <c r="K220" s="4"/>
      <c r="L220" s="4"/>
      <c r="M220" s="3"/>
      <c r="N220" s="3"/>
    </row>
    <row r="221" spans="1:14" ht="12.75">
      <c r="A221" s="172" t="s">
        <v>23</v>
      </c>
      <c r="B221" s="86" t="str">
        <f>Notes!F6</f>
        <v>2015 - 2030</v>
      </c>
      <c r="C221" s="203"/>
      <c r="D221" s="203"/>
      <c r="E221" s="204"/>
      <c r="F221" s="205"/>
      <c r="G221" s="208"/>
      <c r="J221" s="5"/>
      <c r="K221" s="4"/>
      <c r="L221" s="4"/>
      <c r="M221" s="3"/>
      <c r="N221" s="3"/>
    </row>
    <row r="222" spans="1:14" ht="13.5" thickBot="1">
      <c r="A222" s="173">
        <v>3</v>
      </c>
      <c r="B222" s="174" t="str">
        <f>Notes!F7</f>
        <v>2030 - 2105</v>
      </c>
      <c r="C222" s="174">
        <f>H26</f>
        <v>0</v>
      </c>
      <c r="D222" s="174">
        <f>H27</f>
        <v>0</v>
      </c>
      <c r="E222" s="209">
        <f>H28</f>
        <v>0</v>
      </c>
      <c r="F222" s="210"/>
      <c r="G222" s="211">
        <f>H29</f>
        <v>0</v>
      </c>
      <c r="J222" s="4"/>
      <c r="K222" s="4"/>
      <c r="L222" s="4"/>
      <c r="M222" s="3"/>
      <c r="N222" s="3"/>
    </row>
    <row r="223" spans="1:14" ht="12.75">
      <c r="A223" s="14"/>
      <c r="B223" s="26"/>
      <c r="C223" s="42"/>
      <c r="D223" s="42"/>
      <c r="E223" s="43"/>
      <c r="F223" s="43"/>
      <c r="G223" s="42"/>
      <c r="J223" s="4"/>
      <c r="K223" s="4"/>
      <c r="L223" s="4"/>
      <c r="M223" s="3"/>
      <c r="N223" s="3"/>
    </row>
    <row r="224" spans="1:14" ht="12.75">
      <c r="A224" s="14"/>
      <c r="B224" s="26"/>
      <c r="C224" s="8"/>
      <c r="D224" s="8"/>
      <c r="E224" s="3"/>
      <c r="F224" s="3"/>
      <c r="G224" s="8"/>
      <c r="J224" s="4"/>
      <c r="K224" s="4"/>
      <c r="L224" s="4"/>
      <c r="M224" s="3"/>
      <c r="N224" s="3"/>
    </row>
    <row r="225" spans="1:14" ht="12.75">
      <c r="A225" s="7"/>
      <c r="B225" s="24"/>
      <c r="C225" s="24"/>
      <c r="D225" s="24"/>
      <c r="E225" s="5"/>
      <c r="F225" s="5"/>
      <c r="G225" s="24"/>
      <c r="J225" s="291"/>
      <c r="K225" s="291"/>
      <c r="L225" s="291"/>
      <c r="M225" s="3"/>
      <c r="N225" s="3"/>
    </row>
    <row r="226" spans="1:14" ht="13.5" thickBot="1">
      <c r="A226" s="477" t="s">
        <v>59</v>
      </c>
      <c r="B226" s="478"/>
      <c r="C226" s="478"/>
      <c r="D226" s="478"/>
      <c r="E226" s="478"/>
      <c r="F226" s="478"/>
      <c r="G226" s="479"/>
      <c r="J226" s="3"/>
      <c r="K226" s="3"/>
      <c r="L226" s="3"/>
      <c r="M226" s="3"/>
      <c r="N226" s="3"/>
    </row>
    <row r="227" spans="1:14" ht="12.75">
      <c r="A227" s="175" t="s">
        <v>22</v>
      </c>
      <c r="B227" s="176" t="s">
        <v>24</v>
      </c>
      <c r="C227" s="176" t="s">
        <v>25</v>
      </c>
      <c r="D227" s="176" t="s">
        <v>26</v>
      </c>
      <c r="E227" s="177" t="s">
        <v>27</v>
      </c>
      <c r="F227" s="178"/>
      <c r="G227" s="179" t="s">
        <v>28</v>
      </c>
      <c r="J227" s="11"/>
      <c r="K227" s="3"/>
      <c r="L227" s="3"/>
      <c r="M227" s="3"/>
      <c r="N227" s="3"/>
    </row>
    <row r="228" spans="1:14" ht="12.75">
      <c r="A228" s="180">
        <v>1</v>
      </c>
      <c r="B228" s="163" t="str">
        <f>Notes!F3</f>
        <v>1855 - 1930</v>
      </c>
      <c r="C228" s="163">
        <f>I26</f>
        <v>0</v>
      </c>
      <c r="D228" s="163">
        <f>I27</f>
        <v>0</v>
      </c>
      <c r="E228" s="164">
        <f>I28</f>
        <v>0</v>
      </c>
      <c r="F228" s="165"/>
      <c r="G228" s="194">
        <f>I29</f>
        <v>0</v>
      </c>
      <c r="J228" s="11"/>
      <c r="K228" s="3"/>
      <c r="L228" s="3"/>
      <c r="M228" s="3"/>
      <c r="N228" s="3"/>
    </row>
    <row r="229" spans="1:14" ht="12.75">
      <c r="A229" s="180" t="s">
        <v>23</v>
      </c>
      <c r="B229" s="163" t="str">
        <f>Notes!F4</f>
        <v>1930 - 1940</v>
      </c>
      <c r="C229" s="203"/>
      <c r="D229" s="203"/>
      <c r="E229" s="204"/>
      <c r="F229" s="205"/>
      <c r="G229" s="206"/>
      <c r="J229" s="11"/>
      <c r="K229" s="3"/>
      <c r="L229" s="3"/>
      <c r="M229" s="3"/>
      <c r="N229" s="3"/>
    </row>
    <row r="230" spans="1:14" ht="12.75">
      <c r="A230" s="181">
        <v>2</v>
      </c>
      <c r="B230" s="85" t="str">
        <f>Notes!F5</f>
        <v>1940 - 2015</v>
      </c>
      <c r="C230" s="85">
        <f>J26</f>
        <v>0</v>
      </c>
      <c r="D230" s="85">
        <f>J27</f>
        <v>0</v>
      </c>
      <c r="E230" s="197">
        <f>J28</f>
        <v>0</v>
      </c>
      <c r="F230" s="198"/>
      <c r="G230" s="212">
        <f>J29</f>
        <v>0</v>
      </c>
      <c r="J230" s="500"/>
      <c r="K230" s="501"/>
      <c r="L230" s="501"/>
      <c r="M230" s="3"/>
      <c r="N230" s="3"/>
    </row>
    <row r="231" spans="1:14" ht="12.75">
      <c r="A231" s="181" t="s">
        <v>23</v>
      </c>
      <c r="B231" s="86" t="str">
        <f>Notes!F6</f>
        <v>2015 - 2030</v>
      </c>
      <c r="C231" s="203"/>
      <c r="D231" s="203"/>
      <c r="E231" s="204"/>
      <c r="F231" s="205"/>
      <c r="G231" s="213"/>
      <c r="J231" s="11"/>
      <c r="K231" s="43"/>
      <c r="L231" s="3"/>
      <c r="M231" s="3"/>
      <c r="N231" s="3"/>
    </row>
    <row r="232" spans="1:14" ht="13.5" thickBot="1">
      <c r="A232" s="182">
        <v>3</v>
      </c>
      <c r="B232" s="183" t="str">
        <f>Notes!F7</f>
        <v>2030 - 2105</v>
      </c>
      <c r="C232" s="183">
        <f>K26</f>
        <v>0</v>
      </c>
      <c r="D232" s="183">
        <f>K27</f>
        <v>0</v>
      </c>
      <c r="E232" s="214">
        <f>K28</f>
        <v>0</v>
      </c>
      <c r="F232" s="215"/>
      <c r="G232" s="216">
        <f>K29</f>
        <v>0</v>
      </c>
      <c r="J232" s="11"/>
      <c r="K232" s="288"/>
      <c r="L232" s="3"/>
      <c r="M232" s="3"/>
      <c r="N232" s="3"/>
    </row>
    <row r="233" spans="1:14" ht="12.75">
      <c r="A233" s="14"/>
      <c r="B233" s="26"/>
      <c r="C233" s="42"/>
      <c r="D233" s="42"/>
      <c r="E233" s="43"/>
      <c r="F233" s="43"/>
      <c r="G233" s="42"/>
      <c r="J233" s="11"/>
      <c r="K233" s="43"/>
      <c r="L233" s="3"/>
      <c r="M233" s="3"/>
      <c r="N233" s="3"/>
    </row>
    <row r="234" spans="1:14" ht="12.75">
      <c r="A234" s="14"/>
      <c r="B234" s="26"/>
      <c r="C234" s="8"/>
      <c r="D234" s="8"/>
      <c r="E234" s="3"/>
      <c r="F234" s="3"/>
      <c r="G234" s="8"/>
      <c r="J234" s="11"/>
      <c r="K234" s="11"/>
      <c r="L234" s="3"/>
      <c r="M234" s="3"/>
      <c r="N234" s="3"/>
    </row>
    <row r="235" spans="1:14" ht="12.75">
      <c r="A235" s="7"/>
      <c r="B235" s="24"/>
      <c r="C235" s="24"/>
      <c r="D235" s="24"/>
      <c r="E235" s="5"/>
      <c r="F235" s="5"/>
      <c r="G235" s="24"/>
      <c r="J235" s="11"/>
      <c r="K235" s="3"/>
      <c r="L235" s="3"/>
      <c r="M235" s="3"/>
      <c r="N235" s="3"/>
    </row>
    <row r="236" spans="1:14" ht="13.5" thickBot="1">
      <c r="A236" s="442" t="s">
        <v>60</v>
      </c>
      <c r="B236" s="466"/>
      <c r="C236" s="466"/>
      <c r="D236" s="466"/>
      <c r="E236" s="466"/>
      <c r="F236" s="466"/>
      <c r="G236" s="467"/>
      <c r="J236" s="261"/>
      <c r="K236" s="3"/>
      <c r="L236" s="3"/>
      <c r="M236" s="3"/>
      <c r="N236" s="3"/>
    </row>
    <row r="237" spans="1:14" ht="12.75">
      <c r="A237" s="184" t="s">
        <v>22</v>
      </c>
      <c r="B237" s="185" t="s">
        <v>24</v>
      </c>
      <c r="C237" s="185" t="s">
        <v>25</v>
      </c>
      <c r="D237" s="185" t="s">
        <v>26</v>
      </c>
      <c r="E237" s="186" t="s">
        <v>27</v>
      </c>
      <c r="F237" s="187"/>
      <c r="G237" s="188" t="s">
        <v>28</v>
      </c>
      <c r="J237" s="11"/>
      <c r="K237" s="262"/>
      <c r="L237" s="3"/>
      <c r="M237" s="3"/>
      <c r="N237" s="3"/>
    </row>
    <row r="238" spans="1:14" ht="12.75">
      <c r="A238" s="192">
        <v>1</v>
      </c>
      <c r="B238" s="163" t="str">
        <f>Notes!F3</f>
        <v>1855 - 1930</v>
      </c>
      <c r="C238" s="163">
        <f>L26</f>
        <v>0</v>
      </c>
      <c r="D238" s="163">
        <f>L27</f>
        <v>0</v>
      </c>
      <c r="E238" s="164">
        <f>L28</f>
        <v>0</v>
      </c>
      <c r="F238" s="165"/>
      <c r="G238" s="193">
        <f>L29</f>
        <v>0</v>
      </c>
      <c r="J238" s="11"/>
      <c r="K238" s="263"/>
      <c r="L238" s="3"/>
      <c r="M238" s="3"/>
      <c r="N238" s="3"/>
    </row>
    <row r="239" spans="1:14" ht="12.75">
      <c r="A239" s="192" t="s">
        <v>23</v>
      </c>
      <c r="B239" s="163" t="str">
        <f>Notes!F4</f>
        <v>1930 - 1940</v>
      </c>
      <c r="C239" s="203"/>
      <c r="D239" s="203"/>
      <c r="E239" s="204"/>
      <c r="F239" s="205"/>
      <c r="G239" s="206"/>
      <c r="J239" s="11"/>
      <c r="K239" s="263"/>
      <c r="L239" s="3"/>
      <c r="M239" s="3"/>
      <c r="N239" s="3"/>
    </row>
    <row r="240" spans="1:14" ht="12.75">
      <c r="A240" s="189">
        <v>2</v>
      </c>
      <c r="B240" s="85" t="str">
        <f>Notes!F5</f>
        <v>1940 - 2015</v>
      </c>
      <c r="C240" s="85">
        <f>M26</f>
        <v>0</v>
      </c>
      <c r="D240" s="85">
        <f>M27</f>
        <v>0</v>
      </c>
      <c r="E240" s="197">
        <f>M28</f>
        <v>0</v>
      </c>
      <c r="F240" s="198"/>
      <c r="G240" s="217">
        <f>M29</f>
        <v>0</v>
      </c>
      <c r="J240" s="11"/>
      <c r="K240" s="262"/>
      <c r="L240" s="3"/>
      <c r="M240" s="3"/>
      <c r="N240" s="3"/>
    </row>
    <row r="241" spans="1:14" ht="12.75">
      <c r="A241" s="189" t="s">
        <v>23</v>
      </c>
      <c r="B241" s="86" t="str">
        <f>Notes!F6</f>
        <v>2015 - 2030</v>
      </c>
      <c r="C241" s="203"/>
      <c r="D241" s="203"/>
      <c r="E241" s="204"/>
      <c r="F241" s="205"/>
      <c r="G241" s="218"/>
      <c r="J241" s="11"/>
      <c r="K241" s="263"/>
      <c r="L241" s="3"/>
      <c r="M241" s="3"/>
      <c r="N241" s="3"/>
    </row>
    <row r="242" spans="1:14" ht="13.5" thickBot="1">
      <c r="A242" s="190">
        <v>3</v>
      </c>
      <c r="B242" s="191" t="str">
        <f>Notes!F7</f>
        <v>2030 - 2105</v>
      </c>
      <c r="C242" s="191">
        <f>N26</f>
        <v>0</v>
      </c>
      <c r="D242" s="191">
        <f>N27</f>
        <v>0</v>
      </c>
      <c r="E242" s="219">
        <f>N28</f>
        <v>0</v>
      </c>
      <c r="F242" s="220"/>
      <c r="G242" s="221">
        <f>N29</f>
        <v>0</v>
      </c>
      <c r="J242" s="3"/>
      <c r="K242" s="263"/>
      <c r="L242" s="3"/>
      <c r="M242" s="3"/>
      <c r="N242" s="3"/>
    </row>
    <row r="243" spans="1:14" ht="12.75">
      <c r="A243" s="50"/>
      <c r="B243" s="89"/>
      <c r="C243" s="42"/>
      <c r="D243" s="42"/>
      <c r="E243" s="43"/>
      <c r="F243" s="43"/>
      <c r="G243" s="42"/>
      <c r="J243" s="440"/>
      <c r="K243" s="440"/>
      <c r="L243" s="440"/>
      <c r="M243" s="3"/>
      <c r="N243" s="3"/>
    </row>
    <row r="244" spans="1:14" ht="12.75">
      <c r="A244" s="50"/>
      <c r="B244" s="89"/>
      <c r="C244" s="42"/>
      <c r="D244" s="42"/>
      <c r="E244" s="43"/>
      <c r="F244" s="43"/>
      <c r="G244" s="42"/>
      <c r="J244" s="441"/>
      <c r="K244" s="441"/>
      <c r="L244" s="441"/>
      <c r="M244" s="3"/>
      <c r="N244" s="3"/>
    </row>
    <row r="245" spans="1:14" ht="12.75">
      <c r="A245" s="14"/>
      <c r="B245" s="26"/>
      <c r="C245" s="28"/>
      <c r="D245" s="28"/>
      <c r="E245" s="29"/>
      <c r="F245" s="29"/>
      <c r="G245" s="28"/>
      <c r="J245" s="11"/>
      <c r="K245" s="3"/>
      <c r="L245" s="3"/>
      <c r="M245" s="3"/>
      <c r="N245" s="3"/>
    </row>
    <row r="246" spans="1:14" ht="13.5" thickBot="1">
      <c r="A246" s="468" t="s">
        <v>86</v>
      </c>
      <c r="B246" s="469"/>
      <c r="C246" s="469"/>
      <c r="D246" s="469"/>
      <c r="E246" s="469"/>
      <c r="F246" s="469"/>
      <c r="G246" s="470"/>
      <c r="J246" s="443"/>
      <c r="K246" s="443"/>
      <c r="L246" s="443"/>
      <c r="M246" s="3"/>
      <c r="N246" s="3"/>
    </row>
    <row r="247" spans="1:14" ht="12.75">
      <c r="A247" s="67" t="s">
        <v>22</v>
      </c>
      <c r="B247" s="62" t="s">
        <v>24</v>
      </c>
      <c r="C247" s="62" t="s">
        <v>25</v>
      </c>
      <c r="D247" s="62" t="s">
        <v>26</v>
      </c>
      <c r="E247" s="63" t="s">
        <v>27</v>
      </c>
      <c r="F247" s="64"/>
      <c r="G247" s="65" t="s">
        <v>28</v>
      </c>
      <c r="J247" s="443"/>
      <c r="K247" s="443"/>
      <c r="L247" s="443"/>
      <c r="M247" s="3"/>
      <c r="N247" s="3"/>
    </row>
    <row r="248" spans="1:14" ht="12.75">
      <c r="A248" s="195">
        <v>1</v>
      </c>
      <c r="B248" s="163" t="str">
        <f>Notes!F3</f>
        <v>1855 - 1930</v>
      </c>
      <c r="C248" s="163">
        <f>O26</f>
        <v>0</v>
      </c>
      <c r="D248" s="163">
        <f>O27</f>
        <v>0</v>
      </c>
      <c r="E248" s="164">
        <f>O28</f>
        <v>0</v>
      </c>
      <c r="F248" s="165"/>
      <c r="G248" s="196">
        <f>O29</f>
        <v>0</v>
      </c>
      <c r="J248" s="440"/>
      <c r="K248" s="440"/>
      <c r="L248" s="440"/>
      <c r="M248" s="3"/>
      <c r="N248" s="3"/>
    </row>
    <row r="249" spans="1:14" ht="12.75">
      <c r="A249" s="195" t="s">
        <v>23</v>
      </c>
      <c r="B249" s="163" t="str">
        <f>Notes!F4</f>
        <v>1930 - 1940</v>
      </c>
      <c r="C249" s="203"/>
      <c r="D249" s="203"/>
      <c r="E249" s="204"/>
      <c r="F249" s="205"/>
      <c r="G249" s="206"/>
      <c r="J249" s="293"/>
      <c r="K249" s="293"/>
      <c r="L249" s="293"/>
      <c r="M249" s="3"/>
      <c r="N249" s="3"/>
    </row>
    <row r="250" spans="1:14" ht="12.75">
      <c r="A250" s="59">
        <v>2</v>
      </c>
      <c r="B250" s="85" t="str">
        <f>Notes!F5</f>
        <v>1940 - 2015</v>
      </c>
      <c r="C250" s="85">
        <f>P26</f>
        <v>0</v>
      </c>
      <c r="D250" s="85">
        <f>P27</f>
        <v>0</v>
      </c>
      <c r="E250" s="197">
        <f>P28</f>
        <v>0</v>
      </c>
      <c r="F250" s="198"/>
      <c r="G250" s="222">
        <f>P29</f>
        <v>0</v>
      </c>
      <c r="J250" s="441"/>
      <c r="K250" s="441"/>
      <c r="L250" s="441"/>
      <c r="M250" s="3"/>
      <c r="N250" s="3"/>
    </row>
    <row r="251" spans="1:14" ht="12.75">
      <c r="A251" s="59" t="s">
        <v>23</v>
      </c>
      <c r="B251" s="86" t="str">
        <f>Notes!F6</f>
        <v>2015 - 2030</v>
      </c>
      <c r="C251" s="203"/>
      <c r="D251" s="203"/>
      <c r="E251" s="204"/>
      <c r="F251" s="205"/>
      <c r="G251" s="223"/>
      <c r="J251" s="11"/>
      <c r="K251" s="3"/>
      <c r="L251" s="3"/>
      <c r="M251" s="3"/>
      <c r="N251" s="3"/>
    </row>
    <row r="252" spans="1:14" ht="13.5" thickBot="1">
      <c r="A252" s="60">
        <v>3</v>
      </c>
      <c r="B252" s="88" t="str">
        <f>Notes!F7</f>
        <v>2030 - 2105</v>
      </c>
      <c r="C252" s="88">
        <f>Q26</f>
        <v>0</v>
      </c>
      <c r="D252" s="88">
        <f>Q27</f>
        <v>0</v>
      </c>
      <c r="E252" s="224">
        <f>Q28</f>
        <v>0</v>
      </c>
      <c r="F252" s="225"/>
      <c r="G252" s="226">
        <f>Q29</f>
        <v>0</v>
      </c>
      <c r="J252" s="3"/>
      <c r="K252" s="3"/>
      <c r="L252" s="3"/>
      <c r="M252" s="3"/>
      <c r="N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7" spans="2:24" ht="12.75">
      <c r="B257" s="1"/>
      <c r="C257" s="17"/>
      <c r="D257" s="17" t="s">
        <v>61</v>
      </c>
      <c r="E257" s="7"/>
      <c r="F257" s="7"/>
      <c r="G257" s="1"/>
      <c r="J257" s="12" t="s">
        <v>31</v>
      </c>
      <c r="K257" s="5"/>
      <c r="L257" s="5"/>
      <c r="M257" s="3"/>
      <c r="N257" s="3"/>
      <c r="P257" s="11"/>
      <c r="Q257" s="11"/>
      <c r="R257" s="11"/>
      <c r="S257" s="3"/>
      <c r="T257" s="3"/>
      <c r="U257" s="3"/>
      <c r="V257" s="3"/>
      <c r="W257" s="3"/>
      <c r="X257" s="3"/>
    </row>
    <row r="258" spans="2:24" ht="12.75">
      <c r="B258" s="1"/>
      <c r="C258" s="17"/>
      <c r="D258" s="17" t="s">
        <v>30</v>
      </c>
      <c r="E258" s="7"/>
      <c r="G258" s="1"/>
      <c r="J258" s="37" t="s">
        <v>29</v>
      </c>
      <c r="K258" s="35">
        <f>E259+4</f>
        <v>39901</v>
      </c>
      <c r="L258" s="35">
        <f>E259+5</f>
        <v>39902</v>
      </c>
      <c r="M258" s="3"/>
      <c r="N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2:24" ht="12.75">
      <c r="B259" s="1"/>
      <c r="C259" s="17"/>
      <c r="D259" s="38" t="s">
        <v>29</v>
      </c>
      <c r="E259" s="36">
        <f>A32</f>
        <v>39897</v>
      </c>
      <c r="G259" s="1"/>
      <c r="J259" s="4"/>
      <c r="K259" s="4"/>
      <c r="L259" s="4"/>
      <c r="M259" s="3"/>
      <c r="N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2:24" ht="12.75">
      <c r="B260" s="1"/>
      <c r="C260" s="17"/>
      <c r="D260" s="14"/>
      <c r="E260" s="16"/>
      <c r="G260" s="1"/>
      <c r="J260" s="4"/>
      <c r="K260" s="4"/>
      <c r="L260" s="4"/>
      <c r="M260" s="3"/>
      <c r="N260" s="3"/>
      <c r="P260" s="11"/>
      <c r="Q260" s="11"/>
      <c r="R260" s="11"/>
      <c r="S260" s="11"/>
      <c r="T260" s="11"/>
      <c r="U260" s="3"/>
      <c r="V260" s="3"/>
      <c r="W260" s="3"/>
      <c r="X260" s="3"/>
    </row>
    <row r="261" spans="2:24" ht="12.75">
      <c r="B261" s="1"/>
      <c r="C261" s="17"/>
      <c r="D261" s="14"/>
      <c r="E261" s="16"/>
      <c r="G261" s="1"/>
      <c r="J261" s="4"/>
      <c r="K261" s="4"/>
      <c r="L261" s="4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>
      <c r="A262" s="3"/>
      <c r="B262" s="1"/>
      <c r="E262"/>
      <c r="G262" s="1"/>
      <c r="J262" s="4"/>
      <c r="K262" s="4"/>
      <c r="L262" s="4"/>
      <c r="M262" s="3"/>
      <c r="N262" s="3"/>
      <c r="P262" s="3"/>
      <c r="Q262" s="20">
        <f>E259</f>
        <v>39897</v>
      </c>
      <c r="R262" s="3"/>
      <c r="S262" s="3"/>
      <c r="T262" s="3"/>
      <c r="U262" s="3"/>
      <c r="V262" s="3"/>
      <c r="W262" s="3"/>
      <c r="X262" s="3"/>
    </row>
    <row r="263" spans="1:14" ht="13.5" thickBot="1">
      <c r="A263" s="471" t="s">
        <v>57</v>
      </c>
      <c r="B263" s="472"/>
      <c r="C263" s="472"/>
      <c r="D263" s="472"/>
      <c r="E263" s="472"/>
      <c r="F263" s="472"/>
      <c r="G263" s="473"/>
      <c r="J263" s="4"/>
      <c r="K263" s="4"/>
      <c r="L263" s="4"/>
      <c r="M263" s="3"/>
      <c r="N263" s="3"/>
    </row>
    <row r="264" spans="1:20" ht="12.75">
      <c r="A264" s="61" t="s">
        <v>22</v>
      </c>
      <c r="B264" s="53" t="s">
        <v>24</v>
      </c>
      <c r="C264" s="53" t="s">
        <v>25</v>
      </c>
      <c r="D264" s="53" t="s">
        <v>26</v>
      </c>
      <c r="E264" s="54" t="s">
        <v>27</v>
      </c>
      <c r="F264" s="55"/>
      <c r="G264" s="56" t="s">
        <v>28</v>
      </c>
      <c r="J264" s="4" t="s">
        <v>81</v>
      </c>
      <c r="K264" s="4"/>
      <c r="L264" s="4"/>
      <c r="M264" s="3"/>
      <c r="N264" s="61" t="s">
        <v>22</v>
      </c>
      <c r="O264" s="53" t="s">
        <v>24</v>
      </c>
      <c r="P264" s="53" t="s">
        <v>117</v>
      </c>
      <c r="Q264" s="53" t="s">
        <v>118</v>
      </c>
      <c r="R264" s="53" t="s">
        <v>119</v>
      </c>
      <c r="S264" s="53" t="s">
        <v>120</v>
      </c>
      <c r="T264" s="53" t="s">
        <v>121</v>
      </c>
    </row>
    <row r="265" spans="1:20" ht="12.75">
      <c r="A265" s="57">
        <v>1</v>
      </c>
      <c r="B265" s="85" t="str">
        <f>Notes!F3</f>
        <v>1855 - 1930</v>
      </c>
      <c r="C265" s="85">
        <f>C32</f>
        <v>0</v>
      </c>
      <c r="D265" s="85">
        <f>C33</f>
        <v>0</v>
      </c>
      <c r="E265" s="197">
        <f>C34</f>
        <v>0</v>
      </c>
      <c r="F265" s="198"/>
      <c r="G265" s="199">
        <f>C35</f>
        <v>0</v>
      </c>
      <c r="J265" s="4"/>
      <c r="K265" s="4"/>
      <c r="L265" s="4"/>
      <c r="M265" s="3"/>
      <c r="N265" s="57">
        <v>1</v>
      </c>
      <c r="O265" s="85" t="str">
        <f>B265</f>
        <v>1855 - 1930</v>
      </c>
      <c r="P265" s="85">
        <f>C265</f>
        <v>0</v>
      </c>
      <c r="Q265" s="85">
        <f>C274</f>
        <v>0</v>
      </c>
      <c r="R265" s="85">
        <f>C284</f>
        <v>0</v>
      </c>
      <c r="S265" s="85">
        <f>C294</f>
        <v>0</v>
      </c>
      <c r="T265" s="85">
        <f>C304</f>
        <v>0</v>
      </c>
    </row>
    <row r="266" spans="1:20" ht="12.75">
      <c r="A266" s="283" t="s">
        <v>23</v>
      </c>
      <c r="B266" s="85" t="str">
        <f>Notes!F4</f>
        <v>1930 - 1940</v>
      </c>
      <c r="C266" s="203"/>
      <c r="D266" s="203"/>
      <c r="E266" s="204"/>
      <c r="F266" s="205"/>
      <c r="G266" s="206"/>
      <c r="J266" s="4"/>
      <c r="K266" s="4"/>
      <c r="L266" s="4"/>
      <c r="M266" s="3"/>
      <c r="N266" s="283" t="s">
        <v>23</v>
      </c>
      <c r="O266" s="85" t="str">
        <f>B266</f>
        <v>1930 - 1940</v>
      </c>
      <c r="P266" s="203"/>
      <c r="Q266" s="203"/>
      <c r="R266" s="204"/>
      <c r="S266" s="205"/>
      <c r="T266" s="206"/>
    </row>
    <row r="267" spans="1:20" ht="13.5" thickBot="1">
      <c r="A267" s="58">
        <v>2</v>
      </c>
      <c r="B267" s="85" t="str">
        <f>Notes!F5</f>
        <v>1940 - 2015</v>
      </c>
      <c r="C267" s="87">
        <f>D32</f>
        <v>0</v>
      </c>
      <c r="D267" s="87">
        <f>D33</f>
        <v>0</v>
      </c>
      <c r="E267" s="200">
        <f>D34</f>
        <v>0</v>
      </c>
      <c r="F267" s="201"/>
      <c r="G267" s="202">
        <f>D35</f>
        <v>0</v>
      </c>
      <c r="J267" s="4"/>
      <c r="K267" s="4"/>
      <c r="L267" s="4"/>
      <c r="M267" s="3"/>
      <c r="N267" s="58">
        <v>2</v>
      </c>
      <c r="O267" s="87" t="str">
        <f>B267</f>
        <v>1940 - 2015</v>
      </c>
      <c r="P267" s="87">
        <f>C267</f>
        <v>0</v>
      </c>
      <c r="Q267" s="87">
        <f>C276</f>
        <v>0</v>
      </c>
      <c r="R267" s="87">
        <f>C286</f>
        <v>0</v>
      </c>
      <c r="S267" s="87">
        <f>C296</f>
        <v>0</v>
      </c>
      <c r="T267" s="87">
        <f>C306</f>
        <v>0</v>
      </c>
    </row>
    <row r="268" spans="1:20" ht="13.5" thickBot="1">
      <c r="A268" s="57" t="s">
        <v>23</v>
      </c>
      <c r="B268" s="85" t="str">
        <f>Notes!F6</f>
        <v>2015 - 2030</v>
      </c>
      <c r="C268" s="203"/>
      <c r="D268" s="203"/>
      <c r="E268" s="204"/>
      <c r="F268" s="205"/>
      <c r="G268" s="206"/>
      <c r="J268" s="4"/>
      <c r="K268" s="4"/>
      <c r="L268" s="4"/>
      <c r="M268" s="3"/>
      <c r="N268" s="57" t="s">
        <v>23</v>
      </c>
      <c r="O268" s="87" t="str">
        <f>B268</f>
        <v>2015 - 2030</v>
      </c>
      <c r="P268" s="203"/>
      <c r="Q268" s="203"/>
      <c r="R268" s="203"/>
      <c r="S268" s="203"/>
      <c r="T268" s="203"/>
    </row>
    <row r="269" spans="1:20" ht="13.5" thickBot="1">
      <c r="A269" s="58">
        <v>3</v>
      </c>
      <c r="B269" s="85" t="str">
        <f>Notes!F7</f>
        <v>2030 - 2105</v>
      </c>
      <c r="C269" s="87">
        <f>E32</f>
        <v>0</v>
      </c>
      <c r="D269" s="87">
        <f>E33</f>
        <v>0</v>
      </c>
      <c r="E269" s="200">
        <f>E34</f>
        <v>0</v>
      </c>
      <c r="F269" s="201"/>
      <c r="G269" s="202">
        <f>E35</f>
        <v>0</v>
      </c>
      <c r="J269" s="4"/>
      <c r="K269" s="4"/>
      <c r="L269" s="4"/>
      <c r="M269" s="3"/>
      <c r="N269" s="58">
        <v>3</v>
      </c>
      <c r="O269" s="87" t="str">
        <f>B269</f>
        <v>2030 - 2105</v>
      </c>
      <c r="P269" s="87">
        <f>C269</f>
        <v>0</v>
      </c>
      <c r="Q269" s="87">
        <f>C278</f>
        <v>0</v>
      </c>
      <c r="R269" s="87">
        <f>C288</f>
        <v>0</v>
      </c>
      <c r="S269" s="87">
        <f>C298</f>
        <v>0</v>
      </c>
      <c r="T269" s="87">
        <f>C308</f>
        <v>0</v>
      </c>
    </row>
    <row r="270" spans="3:5" ht="12.75">
      <c r="C270"/>
      <c r="D270"/>
      <c r="E270"/>
    </row>
    <row r="271" spans="1:14" ht="12.75">
      <c r="A271" s="7"/>
      <c r="B271" s="24"/>
      <c r="C271" s="24"/>
      <c r="D271" s="24"/>
      <c r="E271" s="5"/>
      <c r="F271" s="5"/>
      <c r="G271" s="24"/>
      <c r="J271" s="4"/>
      <c r="K271" s="4"/>
      <c r="L271" s="4"/>
      <c r="M271" s="3"/>
      <c r="N271" s="3"/>
    </row>
    <row r="272" spans="1:14" ht="13.5" thickBot="1">
      <c r="A272" s="474" t="s">
        <v>58</v>
      </c>
      <c r="B272" s="475"/>
      <c r="C272" s="475"/>
      <c r="D272" s="475"/>
      <c r="E272" s="475"/>
      <c r="F272" s="475"/>
      <c r="G272" s="476"/>
      <c r="J272" s="4"/>
      <c r="K272" s="4"/>
      <c r="L272" s="4"/>
      <c r="M272" s="3"/>
      <c r="N272" s="3"/>
    </row>
    <row r="273" spans="1:14" ht="12.75">
      <c r="A273" s="166" t="s">
        <v>22</v>
      </c>
      <c r="B273" s="167" t="s">
        <v>24</v>
      </c>
      <c r="C273" s="167" t="s">
        <v>25</v>
      </c>
      <c r="D273" s="167" t="s">
        <v>26</v>
      </c>
      <c r="E273" s="168" t="s">
        <v>27</v>
      </c>
      <c r="F273" s="169"/>
      <c r="G273" s="170" t="s">
        <v>28</v>
      </c>
      <c r="J273" s="4"/>
      <c r="K273" s="4"/>
      <c r="L273" s="4"/>
      <c r="M273" s="3"/>
      <c r="N273" s="3"/>
    </row>
    <row r="274" spans="1:14" ht="12.75">
      <c r="A274" s="171">
        <v>1</v>
      </c>
      <c r="B274" s="85" t="str">
        <f>Notes!F3</f>
        <v>1855 - 1930</v>
      </c>
      <c r="C274" s="85">
        <f>F32</f>
        <v>0</v>
      </c>
      <c r="D274" s="85">
        <f>F33</f>
        <v>0</v>
      </c>
      <c r="E274" s="197">
        <f>F34</f>
        <v>0</v>
      </c>
      <c r="F274" s="198"/>
      <c r="G274" s="207">
        <f>F35</f>
        <v>0</v>
      </c>
      <c r="J274" s="4"/>
      <c r="K274" s="4"/>
      <c r="L274" s="4"/>
      <c r="M274" s="3"/>
      <c r="N274" s="3"/>
    </row>
    <row r="275" spans="1:14" ht="12.75">
      <c r="A275" s="171" t="s">
        <v>23</v>
      </c>
      <c r="B275" s="85" t="str">
        <f>Notes!F4</f>
        <v>1930 - 1940</v>
      </c>
      <c r="C275" s="203"/>
      <c r="D275" s="203"/>
      <c r="E275" s="204"/>
      <c r="F275" s="205"/>
      <c r="G275" s="206"/>
      <c r="J275" s="4"/>
      <c r="K275" s="4"/>
      <c r="L275" s="4"/>
      <c r="M275" s="3"/>
      <c r="N275" s="3"/>
    </row>
    <row r="276" spans="1:14" ht="12.75">
      <c r="A276" s="172">
        <v>2</v>
      </c>
      <c r="B276" s="85" t="str">
        <f>Notes!F5</f>
        <v>1940 - 2015</v>
      </c>
      <c r="C276" s="85">
        <f>G32</f>
        <v>0</v>
      </c>
      <c r="D276" s="85">
        <f>G33</f>
        <v>0</v>
      </c>
      <c r="E276" s="197">
        <f>G34</f>
        <v>0</v>
      </c>
      <c r="F276" s="198"/>
      <c r="G276" s="207">
        <f>G35</f>
        <v>0</v>
      </c>
      <c r="J276" s="4"/>
      <c r="K276" s="4"/>
      <c r="L276" s="4"/>
      <c r="M276" s="3"/>
      <c r="N276" s="3"/>
    </row>
    <row r="277" spans="1:14" ht="12.75">
      <c r="A277" s="172" t="s">
        <v>23</v>
      </c>
      <c r="B277" s="85" t="str">
        <f>Notes!F6</f>
        <v>2015 - 2030</v>
      </c>
      <c r="C277" s="203"/>
      <c r="D277" s="203"/>
      <c r="E277" s="204"/>
      <c r="F277" s="205"/>
      <c r="G277" s="208"/>
      <c r="J277" s="5"/>
      <c r="K277" s="4"/>
      <c r="L277" s="4"/>
      <c r="M277" s="3"/>
      <c r="N277" s="3"/>
    </row>
    <row r="278" spans="1:14" ht="13.5" thickBot="1">
      <c r="A278" s="173">
        <v>3</v>
      </c>
      <c r="B278" s="85" t="str">
        <f>Notes!F7</f>
        <v>2030 - 2105</v>
      </c>
      <c r="C278" s="174">
        <f>H32</f>
        <v>0</v>
      </c>
      <c r="D278" s="174">
        <f>H33</f>
        <v>0</v>
      </c>
      <c r="E278" s="209">
        <f>H34</f>
        <v>0</v>
      </c>
      <c r="F278" s="210"/>
      <c r="G278" s="211">
        <f>H35</f>
        <v>0</v>
      </c>
      <c r="J278" s="4"/>
      <c r="K278" s="4"/>
      <c r="L278" s="4"/>
      <c r="M278" s="3"/>
      <c r="N278" s="3"/>
    </row>
    <row r="279" spans="1:14" ht="12.75">
      <c r="A279" s="14"/>
      <c r="B279" s="26"/>
      <c r="C279" s="42"/>
      <c r="D279" s="42"/>
      <c r="E279" s="43"/>
      <c r="F279" s="43"/>
      <c r="G279" s="42"/>
      <c r="J279" s="4"/>
      <c r="K279" s="4"/>
      <c r="L279" s="4"/>
      <c r="M279" s="3"/>
      <c r="N279" s="3"/>
    </row>
    <row r="280" spans="1:14" ht="12.75">
      <c r="A280" s="14"/>
      <c r="B280" s="26"/>
      <c r="C280" s="8"/>
      <c r="D280" s="8"/>
      <c r="E280" s="3"/>
      <c r="F280" s="3"/>
      <c r="G280" s="8"/>
      <c r="J280" s="4"/>
      <c r="K280" s="4"/>
      <c r="L280" s="4"/>
      <c r="M280" s="3"/>
      <c r="N280" s="3"/>
    </row>
    <row r="281" spans="1:14" ht="12.75">
      <c r="A281" s="7"/>
      <c r="B281" s="24"/>
      <c r="C281" s="24"/>
      <c r="D281" s="24"/>
      <c r="E281" s="5"/>
      <c r="F281" s="5"/>
      <c r="G281" s="24"/>
      <c r="J281" s="291"/>
      <c r="K281" s="291"/>
      <c r="L281" s="291"/>
      <c r="M281" s="3"/>
      <c r="N281" s="3"/>
    </row>
    <row r="282" spans="1:14" ht="13.5" thickBot="1">
      <c r="A282" s="477" t="s">
        <v>59</v>
      </c>
      <c r="B282" s="478"/>
      <c r="C282" s="478"/>
      <c r="D282" s="478"/>
      <c r="E282" s="478"/>
      <c r="F282" s="478"/>
      <c r="G282" s="479"/>
      <c r="J282" s="3"/>
      <c r="K282" s="3"/>
      <c r="L282" s="3"/>
      <c r="M282" s="3"/>
      <c r="N282" s="3"/>
    </row>
    <row r="283" spans="1:14" ht="12.75">
      <c r="A283" s="175" t="s">
        <v>22</v>
      </c>
      <c r="B283" s="176" t="s">
        <v>24</v>
      </c>
      <c r="C283" s="176" t="s">
        <v>25</v>
      </c>
      <c r="D283" s="176" t="s">
        <v>26</v>
      </c>
      <c r="E283" s="177" t="s">
        <v>27</v>
      </c>
      <c r="F283" s="178"/>
      <c r="G283" s="179" t="s">
        <v>28</v>
      </c>
      <c r="J283" s="11"/>
      <c r="K283" s="3"/>
      <c r="L283" s="3"/>
      <c r="M283" s="3"/>
      <c r="N283" s="3"/>
    </row>
    <row r="284" spans="1:14" ht="12.75">
      <c r="A284" s="180">
        <v>1</v>
      </c>
      <c r="B284" s="163" t="str">
        <f>Notes!F3</f>
        <v>1855 - 1930</v>
      </c>
      <c r="C284" s="163">
        <f>I32</f>
        <v>0</v>
      </c>
      <c r="D284" s="163">
        <f>I33</f>
        <v>0</v>
      </c>
      <c r="E284" s="164">
        <f>I34</f>
        <v>0</v>
      </c>
      <c r="F284" s="165"/>
      <c r="G284" s="194">
        <f>I35</f>
        <v>0</v>
      </c>
      <c r="J284" s="11"/>
      <c r="K284" s="3"/>
      <c r="L284" s="3"/>
      <c r="M284" s="3"/>
      <c r="N284" s="3"/>
    </row>
    <row r="285" spans="1:14" ht="12.75">
      <c r="A285" s="180" t="s">
        <v>23</v>
      </c>
      <c r="B285" s="163" t="str">
        <f>Notes!F4</f>
        <v>1930 - 1940</v>
      </c>
      <c r="C285" s="203"/>
      <c r="D285" s="203"/>
      <c r="E285" s="204"/>
      <c r="F285" s="205"/>
      <c r="G285" s="206"/>
      <c r="J285" s="11"/>
      <c r="K285" s="3"/>
      <c r="L285" s="3"/>
      <c r="M285" s="3"/>
      <c r="N285" s="3"/>
    </row>
    <row r="286" spans="1:14" ht="12.75">
      <c r="A286" s="181">
        <v>2</v>
      </c>
      <c r="B286" s="163" t="str">
        <f>Notes!F5</f>
        <v>1940 - 2015</v>
      </c>
      <c r="C286" s="85">
        <f>J32</f>
        <v>0</v>
      </c>
      <c r="D286" s="85">
        <f>J33</f>
        <v>0</v>
      </c>
      <c r="E286" s="197">
        <f>J34</f>
        <v>0</v>
      </c>
      <c r="F286" s="198"/>
      <c r="G286" s="212">
        <f>J35</f>
        <v>0</v>
      </c>
      <c r="J286" s="500"/>
      <c r="K286" s="501"/>
      <c r="L286" s="501"/>
      <c r="M286" s="3"/>
      <c r="N286" s="3"/>
    </row>
    <row r="287" spans="1:14" ht="12.75">
      <c r="A287" s="181" t="s">
        <v>23</v>
      </c>
      <c r="B287" s="163" t="str">
        <f>Notes!F6</f>
        <v>2015 - 2030</v>
      </c>
      <c r="C287" s="203"/>
      <c r="D287" s="203"/>
      <c r="E287" s="204"/>
      <c r="F287" s="205"/>
      <c r="G287" s="213"/>
      <c r="J287" s="11"/>
      <c r="K287" s="43"/>
      <c r="L287" s="3"/>
      <c r="M287" s="3"/>
      <c r="N287" s="3"/>
    </row>
    <row r="288" spans="1:14" ht="13.5" thickBot="1">
      <c r="A288" s="182">
        <v>3</v>
      </c>
      <c r="B288" s="163" t="str">
        <f>Notes!F7</f>
        <v>2030 - 2105</v>
      </c>
      <c r="C288" s="183">
        <f>K32</f>
        <v>0</v>
      </c>
      <c r="D288" s="183">
        <f>K33</f>
        <v>0</v>
      </c>
      <c r="E288" s="214">
        <f>K34</f>
        <v>0</v>
      </c>
      <c r="F288" s="215"/>
      <c r="G288" s="216">
        <f>K35</f>
        <v>0</v>
      </c>
      <c r="J288" s="11"/>
      <c r="K288" s="288"/>
      <c r="L288" s="3"/>
      <c r="M288" s="3"/>
      <c r="N288" s="3"/>
    </row>
    <row r="289" spans="1:14" ht="12.75">
      <c r="A289" s="14"/>
      <c r="B289" s="26"/>
      <c r="C289" s="42"/>
      <c r="D289" s="42"/>
      <c r="E289" s="43"/>
      <c r="F289" s="43"/>
      <c r="G289" s="42"/>
      <c r="J289" s="11"/>
      <c r="K289" s="43"/>
      <c r="L289" s="3"/>
      <c r="M289" s="3"/>
      <c r="N289" s="3"/>
    </row>
    <row r="290" spans="1:14" ht="12.75">
      <c r="A290" s="14"/>
      <c r="B290" s="26"/>
      <c r="C290" s="8"/>
      <c r="D290" s="8"/>
      <c r="E290" s="3"/>
      <c r="F290" s="3"/>
      <c r="G290" s="8"/>
      <c r="J290" s="11"/>
      <c r="K290" s="11"/>
      <c r="L290" s="3"/>
      <c r="M290" s="3"/>
      <c r="N290" s="3"/>
    </row>
    <row r="291" spans="1:14" ht="12.75">
      <c r="A291" s="7"/>
      <c r="B291" s="24"/>
      <c r="C291" s="24"/>
      <c r="D291" s="24"/>
      <c r="E291" s="5"/>
      <c r="F291" s="5"/>
      <c r="G291" s="24"/>
      <c r="J291" s="11"/>
      <c r="K291" s="3"/>
      <c r="L291" s="3"/>
      <c r="M291" s="3"/>
      <c r="N291" s="3"/>
    </row>
    <row r="292" spans="1:14" ht="13.5" thickBot="1">
      <c r="A292" s="442" t="s">
        <v>60</v>
      </c>
      <c r="B292" s="466"/>
      <c r="C292" s="466"/>
      <c r="D292" s="466"/>
      <c r="E292" s="466"/>
      <c r="F292" s="466"/>
      <c r="G292" s="467"/>
      <c r="J292" s="261"/>
      <c r="K292" s="3"/>
      <c r="L292" s="3"/>
      <c r="M292" s="3"/>
      <c r="N292" s="3"/>
    </row>
    <row r="293" spans="1:14" ht="12.75">
      <c r="A293" s="184" t="s">
        <v>22</v>
      </c>
      <c r="B293" s="185" t="s">
        <v>24</v>
      </c>
      <c r="C293" s="185" t="s">
        <v>25</v>
      </c>
      <c r="D293" s="185" t="s">
        <v>26</v>
      </c>
      <c r="E293" s="186" t="s">
        <v>27</v>
      </c>
      <c r="F293" s="187"/>
      <c r="G293" s="188" t="s">
        <v>28</v>
      </c>
      <c r="J293" s="11"/>
      <c r="K293" s="262"/>
      <c r="L293" s="3"/>
      <c r="M293" s="3"/>
      <c r="N293" s="3"/>
    </row>
    <row r="294" spans="1:14" ht="12.75">
      <c r="A294" s="192">
        <v>1</v>
      </c>
      <c r="B294" s="163" t="str">
        <f>Notes!F3</f>
        <v>1855 - 1930</v>
      </c>
      <c r="C294" s="163">
        <f>L32</f>
        <v>0</v>
      </c>
      <c r="D294" s="163">
        <f>L33</f>
        <v>0</v>
      </c>
      <c r="E294" s="164">
        <f>L34</f>
        <v>0</v>
      </c>
      <c r="F294" s="165"/>
      <c r="G294" s="193">
        <f>L35</f>
        <v>0</v>
      </c>
      <c r="J294" s="11"/>
      <c r="K294" s="263"/>
      <c r="L294" s="3"/>
      <c r="M294" s="3"/>
      <c r="N294" s="3"/>
    </row>
    <row r="295" spans="1:14" ht="12.75">
      <c r="A295" s="192" t="s">
        <v>23</v>
      </c>
      <c r="B295" s="163" t="str">
        <f>Notes!F4</f>
        <v>1930 - 1940</v>
      </c>
      <c r="C295" s="203"/>
      <c r="D295" s="203"/>
      <c r="E295" s="204"/>
      <c r="F295" s="205"/>
      <c r="G295" s="206"/>
      <c r="J295" s="11"/>
      <c r="K295" s="263"/>
      <c r="L295" s="3"/>
      <c r="M295" s="3"/>
      <c r="N295" s="3"/>
    </row>
    <row r="296" spans="1:14" ht="12.75">
      <c r="A296" s="189">
        <v>2</v>
      </c>
      <c r="B296" s="163" t="str">
        <f>Notes!F5</f>
        <v>1940 - 2015</v>
      </c>
      <c r="C296" s="85">
        <f>M32</f>
        <v>0</v>
      </c>
      <c r="D296" s="85">
        <f>M33</f>
        <v>0</v>
      </c>
      <c r="E296" s="197">
        <f>M34</f>
        <v>0</v>
      </c>
      <c r="F296" s="198"/>
      <c r="G296" s="217">
        <f>M35</f>
        <v>0</v>
      </c>
      <c r="J296" s="11"/>
      <c r="K296" s="262"/>
      <c r="L296" s="3"/>
      <c r="M296" s="3"/>
      <c r="N296" s="3"/>
    </row>
    <row r="297" spans="1:14" ht="12.75">
      <c r="A297" s="189" t="s">
        <v>23</v>
      </c>
      <c r="B297" s="163" t="str">
        <f>Notes!F6</f>
        <v>2015 - 2030</v>
      </c>
      <c r="C297" s="203"/>
      <c r="D297" s="203"/>
      <c r="E297" s="204"/>
      <c r="F297" s="205"/>
      <c r="G297" s="218"/>
      <c r="J297" s="11"/>
      <c r="K297" s="263"/>
      <c r="L297" s="3"/>
      <c r="M297" s="3"/>
      <c r="N297" s="3"/>
    </row>
    <row r="298" spans="1:14" ht="13.5" thickBot="1">
      <c r="A298" s="190">
        <v>3</v>
      </c>
      <c r="B298" s="163" t="str">
        <f>Notes!F7</f>
        <v>2030 - 2105</v>
      </c>
      <c r="C298" s="191">
        <f>N32</f>
        <v>0</v>
      </c>
      <c r="D298" s="191">
        <f>N33</f>
        <v>0</v>
      </c>
      <c r="E298" s="219">
        <f>N34</f>
        <v>0</v>
      </c>
      <c r="F298" s="220"/>
      <c r="G298" s="221">
        <f>N35</f>
        <v>0</v>
      </c>
      <c r="J298" s="3"/>
      <c r="K298" s="263"/>
      <c r="L298" s="3"/>
      <c r="M298" s="3"/>
      <c r="N298" s="3"/>
    </row>
    <row r="299" spans="1:14" ht="12.75">
      <c r="A299" s="50"/>
      <c r="B299" s="89"/>
      <c r="C299" s="42"/>
      <c r="D299" s="42"/>
      <c r="E299" s="43"/>
      <c r="F299" s="43"/>
      <c r="G299" s="42"/>
      <c r="J299" s="440"/>
      <c r="K299" s="440"/>
      <c r="L299" s="440"/>
      <c r="M299" s="3"/>
      <c r="N299" s="3"/>
    </row>
    <row r="300" spans="1:14" ht="12.75">
      <c r="A300" s="50"/>
      <c r="B300" s="89"/>
      <c r="C300" s="42"/>
      <c r="D300" s="42"/>
      <c r="E300" s="43"/>
      <c r="F300" s="43"/>
      <c r="G300" s="42"/>
      <c r="J300" s="441"/>
      <c r="K300" s="441"/>
      <c r="L300" s="441"/>
      <c r="M300" s="3"/>
      <c r="N300" s="3"/>
    </row>
    <row r="301" spans="1:14" ht="12.75">
      <c r="A301" s="14"/>
      <c r="B301" s="26"/>
      <c r="C301" s="28"/>
      <c r="D301" s="28"/>
      <c r="E301" s="29"/>
      <c r="F301" s="29"/>
      <c r="G301" s="28"/>
      <c r="J301" s="440"/>
      <c r="K301" s="440"/>
      <c r="L301" s="440"/>
      <c r="M301" s="3"/>
      <c r="N301" s="3"/>
    </row>
    <row r="302" spans="1:14" ht="13.5" thickBot="1">
      <c r="A302" s="468" t="s">
        <v>86</v>
      </c>
      <c r="B302" s="469"/>
      <c r="C302" s="469"/>
      <c r="D302" s="469"/>
      <c r="E302" s="469"/>
      <c r="F302" s="469"/>
      <c r="G302" s="470"/>
      <c r="J302" s="441"/>
      <c r="K302" s="441"/>
      <c r="L302" s="441"/>
      <c r="M302" s="3"/>
      <c r="N302" s="3"/>
    </row>
    <row r="303" spans="1:14" ht="12.75">
      <c r="A303" s="67" t="s">
        <v>22</v>
      </c>
      <c r="B303" s="62" t="s">
        <v>24</v>
      </c>
      <c r="C303" s="62" t="s">
        <v>25</v>
      </c>
      <c r="D303" s="62" t="s">
        <v>26</v>
      </c>
      <c r="E303" s="63" t="s">
        <v>27</v>
      </c>
      <c r="F303" s="64"/>
      <c r="G303" s="65" t="s">
        <v>28</v>
      </c>
      <c r="J303" s="11"/>
      <c r="K303" s="3"/>
      <c r="L303" s="3"/>
      <c r="M303" s="3"/>
      <c r="N303" s="3"/>
    </row>
    <row r="304" spans="1:14" ht="12.75">
      <c r="A304" s="195">
        <v>1</v>
      </c>
      <c r="B304" s="163" t="str">
        <f>Notes!F3</f>
        <v>1855 - 1930</v>
      </c>
      <c r="C304" s="163">
        <f>O32</f>
        <v>0</v>
      </c>
      <c r="D304" s="163">
        <f>O33</f>
        <v>0</v>
      </c>
      <c r="E304" s="164">
        <f>O34</f>
        <v>0</v>
      </c>
      <c r="F304" s="165"/>
      <c r="G304" s="196">
        <f>O35</f>
        <v>0</v>
      </c>
      <c r="J304" s="11"/>
      <c r="K304" s="3"/>
      <c r="L304" s="3"/>
      <c r="M304" s="3"/>
      <c r="N304" s="3"/>
    </row>
    <row r="305" spans="1:14" ht="12.75">
      <c r="A305" s="195" t="s">
        <v>23</v>
      </c>
      <c r="B305" s="163" t="str">
        <f>Notes!F4</f>
        <v>1930 - 1940</v>
      </c>
      <c r="C305" s="203"/>
      <c r="D305" s="203"/>
      <c r="E305" s="204"/>
      <c r="F305" s="205"/>
      <c r="G305" s="206"/>
      <c r="J305" s="11"/>
      <c r="K305" s="3"/>
      <c r="L305" s="3"/>
      <c r="M305" s="3"/>
      <c r="N305" s="3"/>
    </row>
    <row r="306" spans="1:14" ht="12.75">
      <c r="A306" s="59">
        <v>2</v>
      </c>
      <c r="B306" s="163" t="str">
        <f>Notes!F5</f>
        <v>1940 - 2015</v>
      </c>
      <c r="C306" s="85">
        <f>P32</f>
        <v>0</v>
      </c>
      <c r="D306" s="85">
        <f>P33</f>
        <v>0</v>
      </c>
      <c r="E306" s="197">
        <f>P34</f>
        <v>0</v>
      </c>
      <c r="F306" s="198"/>
      <c r="G306" s="222">
        <f>P35</f>
        <v>0</v>
      </c>
      <c r="J306" s="11"/>
      <c r="K306" s="43"/>
      <c r="L306" s="3"/>
      <c r="M306" s="3"/>
      <c r="N306" s="3"/>
    </row>
    <row r="307" spans="1:14" ht="12.75">
      <c r="A307" s="59" t="s">
        <v>23</v>
      </c>
      <c r="B307" s="163" t="str">
        <f>Notes!F6</f>
        <v>2015 - 2030</v>
      </c>
      <c r="C307" s="203"/>
      <c r="D307" s="203"/>
      <c r="E307" s="204"/>
      <c r="F307" s="205"/>
      <c r="G307" s="223"/>
      <c r="J307" s="11"/>
      <c r="K307" s="3"/>
      <c r="L307" s="3"/>
      <c r="M307" s="3"/>
      <c r="N307" s="3"/>
    </row>
    <row r="308" spans="1:14" ht="13.5" thickBot="1">
      <c r="A308" s="60">
        <v>3</v>
      </c>
      <c r="B308" s="163" t="str">
        <f>Notes!F7</f>
        <v>2030 - 2105</v>
      </c>
      <c r="C308" s="88">
        <f>Q32</f>
        <v>0</v>
      </c>
      <c r="D308" s="88">
        <f>Q33</f>
        <v>0</v>
      </c>
      <c r="E308" s="224">
        <f>Q34</f>
        <v>0</v>
      </c>
      <c r="F308" s="225"/>
      <c r="G308" s="226">
        <f>Q35</f>
        <v>0</v>
      </c>
      <c r="J308" s="3"/>
      <c r="K308" s="3"/>
      <c r="L308" s="3"/>
      <c r="M308" s="3"/>
      <c r="N308" s="3"/>
    </row>
  </sheetData>
  <mergeCells count="56">
    <mergeCell ref="J81:L81"/>
    <mergeCell ref="J82:L82"/>
    <mergeCell ref="A62:G62"/>
    <mergeCell ref="J66:L66"/>
    <mergeCell ref="A72:G72"/>
    <mergeCell ref="A82:G82"/>
    <mergeCell ref="A292:G292"/>
    <mergeCell ref="A302:G302"/>
    <mergeCell ref="A263:G263"/>
    <mergeCell ref="A272:G272"/>
    <mergeCell ref="A282:G282"/>
    <mergeCell ref="J301:L301"/>
    <mergeCell ref="J302:L302"/>
    <mergeCell ref="J248:L248"/>
    <mergeCell ref="L4:N4"/>
    <mergeCell ref="J300:L300"/>
    <mergeCell ref="J243:L243"/>
    <mergeCell ref="J244:L244"/>
    <mergeCell ref="J79:L79"/>
    <mergeCell ref="J80:L80"/>
    <mergeCell ref="J299:L299"/>
    <mergeCell ref="O4:Q4"/>
    <mergeCell ref="A43:G43"/>
    <mergeCell ref="A52:G52"/>
    <mergeCell ref="C4:E4"/>
    <mergeCell ref="F4:H4"/>
    <mergeCell ref="I4:K4"/>
    <mergeCell ref="A96:G96"/>
    <mergeCell ref="A105:G105"/>
    <mergeCell ref="A115:G115"/>
    <mergeCell ref="J119:L119"/>
    <mergeCell ref="A125:G125"/>
    <mergeCell ref="A135:G135"/>
    <mergeCell ref="J132:L132"/>
    <mergeCell ref="J133:L133"/>
    <mergeCell ref="J134:L134"/>
    <mergeCell ref="J135:L135"/>
    <mergeCell ref="A207:G207"/>
    <mergeCell ref="A216:G216"/>
    <mergeCell ref="A226:G226"/>
    <mergeCell ref="A150:G150"/>
    <mergeCell ref="A159:G159"/>
    <mergeCell ref="A169:G169"/>
    <mergeCell ref="A179:G179"/>
    <mergeCell ref="A189:G189"/>
    <mergeCell ref="A236:G236"/>
    <mergeCell ref="A246:G246"/>
    <mergeCell ref="J286:L286"/>
    <mergeCell ref="J250:L250"/>
    <mergeCell ref="J246:L247"/>
    <mergeCell ref="J230:L230"/>
    <mergeCell ref="J173:L173"/>
    <mergeCell ref="J186:L186"/>
    <mergeCell ref="J187:L187"/>
    <mergeCell ref="J188:L188"/>
    <mergeCell ref="J189:L18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5" fitToWidth="5"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10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Year!B63</f>
        <v>39904</v>
      </c>
      <c r="B8" s="9" t="s">
        <v>25</v>
      </c>
      <c r="C8" s="30">
        <f ca="1">OFFSET(Year!D63,0,0,1,1)</f>
        <v>0</v>
      </c>
      <c r="D8" s="30">
        <f ca="1">OFFSET(Year!E63,0,0,1,1)</f>
        <v>0</v>
      </c>
      <c r="E8" s="30">
        <f ca="1">OFFSET(Year!F63,0,0,1,1)</f>
        <v>0</v>
      </c>
      <c r="F8" s="30">
        <f ca="1">OFFSET(Year!G63,0,0,1,1)</f>
        <v>0</v>
      </c>
      <c r="G8" s="30">
        <f ca="1">OFFSET(Year!H63,0,0,1,1)</f>
        <v>0</v>
      </c>
      <c r="H8" s="30">
        <f ca="1">OFFSET(Year!I63,0,0,1,1)</f>
        <v>0</v>
      </c>
      <c r="I8" s="30">
        <f ca="1">OFFSET(Year!J63,0,0,1,1)</f>
        <v>0</v>
      </c>
      <c r="J8" s="30">
        <f ca="1">OFFSET(Year!K63,0,0,1,1)</f>
        <v>0</v>
      </c>
      <c r="K8" s="30">
        <f ca="1">OFFSET(Year!L63,0,0,1,1)</f>
        <v>0</v>
      </c>
      <c r="L8" s="30">
        <f ca="1">OFFSET(Year!M63,0,0,1,1)</f>
        <v>0</v>
      </c>
      <c r="M8" s="30">
        <f ca="1">OFFSET(Year!N63,0,0,1,1)</f>
        <v>0</v>
      </c>
      <c r="N8" s="30">
        <f ca="1">OFFSET(Year!O63,0,0,1,1)</f>
        <v>0</v>
      </c>
      <c r="O8" s="30">
        <f ca="1">OFFSET(Year!P63,0,0,1,1)</f>
        <v>0</v>
      </c>
      <c r="P8" s="30">
        <f ca="1">OFFSET(Year!Q63,0,0,1,1)</f>
        <v>0</v>
      </c>
      <c r="Q8" s="30">
        <f ca="1">OFFSET(Year!R63,0,0,1,1)</f>
        <v>0</v>
      </c>
    </row>
    <row r="9" spans="1:17" ht="12.75">
      <c r="A9" s="22"/>
      <c r="B9" s="154" t="s">
        <v>26</v>
      </c>
      <c r="C9" s="30">
        <f ca="1">OFFSET(Year!D64,0,0,1,1)</f>
        <v>0</v>
      </c>
      <c r="D9" s="30">
        <f ca="1">OFFSET(Year!E64,0,0,1,1)</f>
        <v>0</v>
      </c>
      <c r="E9" s="30">
        <f ca="1">OFFSET(Year!F64,0,0,1,1)</f>
        <v>0</v>
      </c>
      <c r="F9" s="30">
        <f ca="1">OFFSET(Year!G64,0,0,1,1)</f>
        <v>0</v>
      </c>
      <c r="G9" s="30">
        <f ca="1">OFFSET(Year!H64,0,0,1,1)</f>
        <v>0</v>
      </c>
      <c r="H9" s="30">
        <f ca="1">OFFSET(Year!I64,0,0,1,1)</f>
        <v>0</v>
      </c>
      <c r="I9" s="30">
        <f ca="1">OFFSET(Year!J64,0,0,1,1)</f>
        <v>0</v>
      </c>
      <c r="J9" s="30">
        <f ca="1">OFFSET(Year!K64,0,0,1,1)</f>
        <v>0</v>
      </c>
      <c r="K9" s="30">
        <f ca="1">OFFSET(Year!L64,0,0,1,1)</f>
        <v>0</v>
      </c>
      <c r="L9" s="30">
        <f ca="1">OFFSET(Year!M64,0,0,1,1)</f>
        <v>0</v>
      </c>
      <c r="M9" s="30">
        <f ca="1">OFFSET(Year!N64,0,0,1,1)</f>
        <v>0</v>
      </c>
      <c r="N9" s="30">
        <f ca="1">OFFSET(Year!O64,0,0,1,1)</f>
        <v>0</v>
      </c>
      <c r="O9" s="30">
        <f ca="1">OFFSET(Year!P64,0,0,1,1)</f>
        <v>0</v>
      </c>
      <c r="P9" s="30">
        <f ca="1">OFFSET(Year!Q64,0,0,1,1)</f>
        <v>0</v>
      </c>
      <c r="Q9" s="30">
        <f ca="1">OFFSET(Year!R64,0,0,1,1)</f>
        <v>0</v>
      </c>
    </row>
    <row r="10" spans="1:17" ht="12.75">
      <c r="A10" s="22"/>
      <c r="B10" s="9" t="s">
        <v>3</v>
      </c>
      <c r="C10" s="160"/>
      <c r="D10" s="39"/>
      <c r="E10" s="39"/>
      <c r="F10" s="160"/>
      <c r="G10" s="160"/>
      <c r="H10" s="160"/>
      <c r="I10" s="160"/>
      <c r="J10" s="160"/>
      <c r="K10" s="160"/>
      <c r="L10" s="39"/>
      <c r="M10" s="39"/>
      <c r="N10" s="418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18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39911</v>
      </c>
      <c r="B14" s="41" t="s">
        <v>25</v>
      </c>
      <c r="C14" s="30">
        <f ca="1">OFFSET(Year!D65,0,0,1,1)</f>
        <v>0</v>
      </c>
      <c r="D14" s="30">
        <f ca="1">OFFSET(Year!E65,0,0,1,1)</f>
        <v>0</v>
      </c>
      <c r="E14" s="30">
        <f ca="1">OFFSET(Year!F65,0,0,1,1)</f>
        <v>0</v>
      </c>
      <c r="F14" s="30">
        <f ca="1">OFFSET(Year!G65,0,0,1,1)</f>
        <v>0</v>
      </c>
      <c r="G14" s="30">
        <f ca="1">OFFSET(Year!H65,0,0,1,1)</f>
        <v>0</v>
      </c>
      <c r="H14" s="30">
        <f ca="1">OFFSET(Year!I65,0,0,1,1)</f>
        <v>0</v>
      </c>
      <c r="I14" s="30">
        <f ca="1">OFFSET(Year!J65,0,0,1,1)</f>
        <v>0</v>
      </c>
      <c r="J14" s="30">
        <f ca="1">OFFSET(Year!K65,0,0,1,1)</f>
        <v>0</v>
      </c>
      <c r="K14" s="30">
        <f ca="1">OFFSET(Year!L65,0,0,1,1)</f>
        <v>0</v>
      </c>
      <c r="L14" s="30">
        <f ca="1">OFFSET(Year!M65,0,0,1,1)</f>
        <v>0</v>
      </c>
      <c r="M14" s="30">
        <f ca="1">OFFSET(Year!N65,0,0,1,1)</f>
        <v>0</v>
      </c>
      <c r="N14" s="30">
        <f ca="1">OFFSET(Year!O65,0,0,1,1)</f>
        <v>0</v>
      </c>
      <c r="O14" s="30">
        <f ca="1">OFFSET(Year!P65,0,0,1,1)</f>
        <v>0</v>
      </c>
      <c r="P14" s="30">
        <f ca="1">OFFSET(Year!Q65,0,0,1,1)</f>
        <v>0</v>
      </c>
      <c r="Q14" s="30">
        <f ca="1">OFFSET(Year!R65,0,0,1,1)</f>
        <v>0</v>
      </c>
    </row>
    <row r="15" spans="1:17" ht="12.75">
      <c r="A15" s="22"/>
      <c r="B15" s="27" t="s">
        <v>26</v>
      </c>
      <c r="C15" s="30">
        <f ca="1">OFFSET(Year!D66,0,0,1,1)</f>
        <v>0</v>
      </c>
      <c r="D15" s="30">
        <f ca="1">OFFSET(Year!E66,0,0,1,1)</f>
        <v>0</v>
      </c>
      <c r="E15" s="30">
        <f ca="1">OFFSET(Year!F66,0,0,1,1)</f>
        <v>0</v>
      </c>
      <c r="F15" s="30">
        <f ca="1">OFFSET(Year!G66,0,0,1,1)</f>
        <v>0</v>
      </c>
      <c r="G15" s="30">
        <f ca="1">OFFSET(Year!H66,0,0,1,1)</f>
        <v>0</v>
      </c>
      <c r="H15" s="30">
        <f ca="1">OFFSET(Year!I66,0,0,1,1)</f>
        <v>0</v>
      </c>
      <c r="I15" s="30">
        <f ca="1">OFFSET(Year!J66,0,0,1,1)</f>
        <v>0</v>
      </c>
      <c r="J15" s="30">
        <f ca="1">OFFSET(Year!K66,0,0,1,1)</f>
        <v>0</v>
      </c>
      <c r="K15" s="30">
        <f ca="1">OFFSET(Year!L66,0,0,1,1)</f>
        <v>0</v>
      </c>
      <c r="L15" s="30">
        <f ca="1">OFFSET(Year!M66,0,0,1,1)</f>
        <v>0</v>
      </c>
      <c r="M15" s="30">
        <f ca="1">OFFSET(Year!N66,0,0,1,1)</f>
        <v>0</v>
      </c>
      <c r="N15" s="30"/>
      <c r="O15" s="30">
        <f ca="1">OFFSET(Year!P66,0,0,1,1)</f>
        <v>0</v>
      </c>
      <c r="P15" s="30">
        <f ca="1">OFFSET(Year!Q66,0,0,1,1)</f>
        <v>0</v>
      </c>
      <c r="Q15" s="30">
        <f ca="1">OFFSET(Year!R66,0,0,1,1)</f>
        <v>0</v>
      </c>
    </row>
    <row r="16" spans="1:17" ht="12.75">
      <c r="A16" s="22"/>
      <c r="B16" s="9" t="s">
        <v>3</v>
      </c>
      <c r="C16" s="160"/>
      <c r="D16" s="39"/>
      <c r="E16" s="21"/>
      <c r="F16" s="160"/>
      <c r="G16" s="160"/>
      <c r="H16" s="39"/>
      <c r="I16" s="21"/>
      <c r="J16" s="160"/>
      <c r="K16" s="39"/>
      <c r="L16" s="39"/>
      <c r="M16" s="39"/>
      <c r="N16" s="418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18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39918</v>
      </c>
      <c r="B20" s="9" t="s">
        <v>25</v>
      </c>
      <c r="C20" s="30">
        <f ca="1">OFFSET(Year!D67,0,0,1,1)</f>
        <v>0</v>
      </c>
      <c r="D20" s="30">
        <f ca="1">OFFSET(Year!E67,0,0,1,1)</f>
        <v>0</v>
      </c>
      <c r="E20" s="30">
        <f>Year!F67</f>
        <v>0</v>
      </c>
      <c r="F20" s="30">
        <f ca="1">OFFSET(Year!G67,0,0,1,1)</f>
        <v>0</v>
      </c>
      <c r="G20" s="30">
        <f ca="1">OFFSET(Year!H67,0,0,1,1)</f>
        <v>0</v>
      </c>
      <c r="H20" s="30">
        <f ca="1">OFFSET(Year!I67,0,0,1,1)</f>
        <v>0</v>
      </c>
      <c r="I20" s="30">
        <f ca="1">OFFSET(Year!J67,0,0,1,1)</f>
        <v>0</v>
      </c>
      <c r="J20" s="30">
        <f ca="1">OFFSET(Year!K67,0,0,1,1)</f>
        <v>0</v>
      </c>
      <c r="K20" s="30">
        <f ca="1">OFFSET(Year!L67,0,0,1,1)</f>
        <v>0</v>
      </c>
      <c r="L20" s="30">
        <f>Year!M67</f>
        <v>0</v>
      </c>
      <c r="M20" s="30">
        <f>Year!N67</f>
        <v>0</v>
      </c>
      <c r="N20" s="30">
        <f>Year!O67</f>
        <v>0</v>
      </c>
      <c r="O20" s="30">
        <f ca="1">OFFSET(Year!P67,0,0,1,1)</f>
        <v>0</v>
      </c>
      <c r="P20" s="30">
        <f ca="1">OFFSET(Year!Q67,0,0,1,1)</f>
        <v>0</v>
      </c>
      <c r="Q20" s="30">
        <f ca="1">OFFSET(Year!R67,0,0,1,1)</f>
        <v>0</v>
      </c>
    </row>
    <row r="21" spans="1:17" ht="12.75">
      <c r="A21" s="22"/>
      <c r="B21" s="27" t="s">
        <v>26</v>
      </c>
      <c r="C21" s="30">
        <f ca="1">OFFSET(Year!D68,0,0,1,1)</f>
        <v>0</v>
      </c>
      <c r="D21" s="30">
        <f ca="1">OFFSET(Year!E68,0,0,1,1)</f>
        <v>0</v>
      </c>
      <c r="E21" s="30">
        <f ca="1">OFFSET(Year!F67,0,0,1,1)</f>
        <v>0</v>
      </c>
      <c r="F21" s="30">
        <f ca="1">OFFSET(Year!G68,0,0,1,1)</f>
        <v>0</v>
      </c>
      <c r="G21" s="30">
        <f ca="1">OFFSET(Year!H68,0,0,1,1)</f>
        <v>0</v>
      </c>
      <c r="H21" s="30">
        <f ca="1">OFFSET(Year!I68,0,0,1,1)</f>
        <v>0</v>
      </c>
      <c r="I21" s="30">
        <f ca="1">OFFSET(Year!J68,0,0,1,1)</f>
        <v>0</v>
      </c>
      <c r="J21" s="30">
        <f ca="1">OFFSET(Year!K68,0,0,1,1)</f>
        <v>0</v>
      </c>
      <c r="K21" s="30">
        <f ca="1">OFFSET(Year!L68,0,0,1,1)</f>
        <v>0</v>
      </c>
      <c r="L21" s="30">
        <f>Year!M68</f>
        <v>0</v>
      </c>
      <c r="M21" s="30">
        <f>Year!N68</f>
        <v>0</v>
      </c>
      <c r="N21" s="30">
        <f>Year!O68</f>
        <v>0</v>
      </c>
      <c r="O21" s="30">
        <f ca="1">OFFSET(Year!P68,0,0,1,1)</f>
        <v>0</v>
      </c>
      <c r="P21" s="30">
        <f ca="1">OFFSET(Year!Q68,0,0,1,1)</f>
        <v>0</v>
      </c>
      <c r="Q21" s="30">
        <f ca="1">OFFSET(Year!R68,0,0,1,1)</f>
        <v>0</v>
      </c>
    </row>
    <row r="22" spans="1:17" ht="12.75">
      <c r="A22" s="22"/>
      <c r="B22" s="9" t="s">
        <v>3</v>
      </c>
      <c r="C22" s="21"/>
      <c r="D22" s="39"/>
      <c r="E22" s="21"/>
      <c r="F22" s="160"/>
      <c r="G22" s="160"/>
      <c r="H22" s="160"/>
      <c r="I22" s="21"/>
      <c r="J22" s="160"/>
      <c r="K22" s="21"/>
      <c r="L22" s="21"/>
      <c r="M22" s="21"/>
      <c r="N22" s="21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39925</v>
      </c>
      <c r="B26" s="9" t="s">
        <v>25</v>
      </c>
      <c r="C26" s="30">
        <f ca="1">OFFSET(Year!D69,0,0,1,1)</f>
        <v>0</v>
      </c>
      <c r="D26" s="30">
        <f ca="1">OFFSET(Year!E69,0,0,1,1)</f>
        <v>0</v>
      </c>
      <c r="E26" s="30">
        <f ca="1">OFFSET(Year!F69,0,0,1,1)</f>
        <v>0</v>
      </c>
      <c r="F26" s="30">
        <f ca="1">OFFSET(Year!G69,0,0,1,1)</f>
        <v>0</v>
      </c>
      <c r="G26" s="30">
        <f ca="1">OFFSET(Year!H69,0,0,1,1)</f>
        <v>0</v>
      </c>
      <c r="H26" s="30">
        <f ca="1">OFFSET(Year!I69,0,0,1,1)</f>
        <v>0</v>
      </c>
      <c r="I26" s="30">
        <f ca="1">OFFSET(Year!J69,0,0,1,1)</f>
        <v>0</v>
      </c>
      <c r="J26" s="30">
        <f ca="1">OFFSET(Year!K69,0,0,1,1)</f>
        <v>0</v>
      </c>
      <c r="K26" s="30">
        <f ca="1">OFFSET(Year!L69,0,0,1,1)</f>
        <v>0</v>
      </c>
      <c r="L26" s="30">
        <f ca="1">OFFSET(Year!M69,0,0,1,1)</f>
        <v>0</v>
      </c>
      <c r="M26" s="30">
        <f ca="1">OFFSET(Year!N69,0,0,1,1)</f>
        <v>0</v>
      </c>
      <c r="N26" s="30">
        <f ca="1">OFFSET(Year!O69,0,0,1,1)</f>
        <v>0</v>
      </c>
      <c r="O26" s="30">
        <f ca="1">OFFSET(Year!P69,0,0,1,1)</f>
        <v>0</v>
      </c>
      <c r="P26" s="30">
        <f ca="1">OFFSET(Year!Q69,0,0,1,1)</f>
        <v>0</v>
      </c>
      <c r="Q26" s="30">
        <f ca="1">OFFSET(Year!R69,0,0,1,1)</f>
        <v>0</v>
      </c>
    </row>
    <row r="27" spans="1:17" ht="12.75">
      <c r="A27" s="22"/>
      <c r="B27" s="27" t="s">
        <v>26</v>
      </c>
      <c r="C27" s="30">
        <f ca="1">OFFSET(Year!D70,0,0,1,1)</f>
        <v>0</v>
      </c>
      <c r="D27" s="30">
        <f ca="1">OFFSET(Year!E70,0,0,1,1)</f>
        <v>0</v>
      </c>
      <c r="E27" s="30">
        <f ca="1">OFFSET(Year!F70,0,0,1,1)</f>
        <v>0</v>
      </c>
      <c r="F27" s="30">
        <f ca="1">OFFSET(Year!G70,0,0,1,1)</f>
        <v>0</v>
      </c>
      <c r="G27" s="30">
        <f ca="1">OFFSET(Year!H70,0,0,1,1)</f>
        <v>0</v>
      </c>
      <c r="H27" s="30">
        <f ca="1">OFFSET(Year!I70,0,0,1,1)</f>
        <v>0</v>
      </c>
      <c r="I27" s="30">
        <f ca="1">OFFSET(Year!J70,0,0,1,1)</f>
        <v>0</v>
      </c>
      <c r="J27" s="30">
        <f ca="1">OFFSET(Year!K70,0,0,1,1)</f>
        <v>0</v>
      </c>
      <c r="K27" s="30">
        <f ca="1">OFFSET(Year!L70,0,0,1,1)</f>
        <v>0</v>
      </c>
      <c r="L27" s="30">
        <f ca="1">OFFSET(Year!M70,0,0,1,1)</f>
        <v>0</v>
      </c>
      <c r="M27" s="30">
        <f ca="1">OFFSET(Year!N70,0,0,1,1)</f>
        <v>0</v>
      </c>
      <c r="N27" s="30">
        <f ca="1">OFFSET(Year!O70,0,0,1,1)</f>
        <v>0</v>
      </c>
      <c r="O27" s="30">
        <f ca="1">OFFSET(Year!P70,0,0,1,1)</f>
        <v>0</v>
      </c>
      <c r="P27" s="30">
        <f ca="1">OFFSET(Year!Q70,0,0,1,1)</f>
        <v>0</v>
      </c>
      <c r="Q27" s="30">
        <f ca="1">OFFSET(Year!R70,0,0,1,1)</f>
        <v>0</v>
      </c>
    </row>
    <row r="28" spans="1:17" ht="12.75">
      <c r="A28" s="22"/>
      <c r="B28" s="9" t="s">
        <v>3</v>
      </c>
      <c r="C28" s="21"/>
      <c r="D28" s="39"/>
      <c r="E28" s="21"/>
      <c r="F28" s="160"/>
      <c r="G28" s="160"/>
      <c r="H28" s="160"/>
      <c r="I28" s="21"/>
      <c r="J28" s="21"/>
      <c r="K28" s="160"/>
      <c r="L28" s="160"/>
      <c r="M28" s="160"/>
      <c r="N28" s="160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1:16" ht="12.7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8"/>
      <c r="O33" s="3"/>
      <c r="P33" s="3"/>
    </row>
    <row r="34" spans="4:12" ht="12.75">
      <c r="D34" s="17" t="s">
        <v>61</v>
      </c>
      <c r="E34" s="17"/>
      <c r="F34" s="17"/>
      <c r="G34" s="7"/>
      <c r="H34" s="7"/>
      <c r="I34" s="8"/>
      <c r="J34" s="12" t="s">
        <v>31</v>
      </c>
      <c r="K34" s="5"/>
      <c r="L34" s="5"/>
    </row>
    <row r="35" spans="4:12" ht="12.75">
      <c r="D35" s="17" t="s">
        <v>30</v>
      </c>
      <c r="E35" s="17"/>
      <c r="F35" s="17"/>
      <c r="G35" s="7"/>
      <c r="H35" s="7"/>
      <c r="J35" s="37" t="s">
        <v>29</v>
      </c>
      <c r="K35" s="31">
        <f>A8+4</f>
        <v>39908</v>
      </c>
      <c r="L35" s="31">
        <f>A8+5</f>
        <v>39909</v>
      </c>
    </row>
    <row r="36" spans="3:12" ht="12.75">
      <c r="C36" s="38" t="s">
        <v>29</v>
      </c>
      <c r="D36" s="32">
        <f>A8</f>
        <v>39904</v>
      </c>
      <c r="E36" s="17"/>
      <c r="F36" s="38"/>
      <c r="G36" s="32"/>
      <c r="H36" s="32"/>
      <c r="J36" s="4"/>
      <c r="K36" s="5"/>
      <c r="L36" s="4"/>
    </row>
    <row r="37" spans="1:17" ht="12.75">
      <c r="A37" s="3"/>
      <c r="B37" s="5"/>
      <c r="C37" s="24"/>
      <c r="D37" s="68"/>
      <c r="E37" s="68"/>
      <c r="F37" s="69"/>
      <c r="G37" s="70"/>
      <c r="H37" s="70"/>
      <c r="I37" s="5"/>
      <c r="J37" s="4"/>
      <c r="K37" s="5"/>
      <c r="L37" s="4"/>
      <c r="Q37" s="265">
        <f>G36</f>
        <v>0</v>
      </c>
    </row>
    <row r="38" spans="1:14" ht="13.5" thickBot="1">
      <c r="A38" s="471" t="s">
        <v>57</v>
      </c>
      <c r="B38" s="472"/>
      <c r="C38" s="472"/>
      <c r="D38" s="472"/>
      <c r="E38" s="472"/>
      <c r="F38" s="472"/>
      <c r="G38" s="473"/>
      <c r="J38" s="4"/>
      <c r="K38" s="4"/>
      <c r="L38" s="4"/>
      <c r="M38" s="3"/>
      <c r="N38" s="3"/>
    </row>
    <row r="39" spans="1:20" ht="12.75">
      <c r="A39" s="61" t="s">
        <v>22</v>
      </c>
      <c r="B39" s="53" t="s">
        <v>24</v>
      </c>
      <c r="C39" s="53" t="s">
        <v>25</v>
      </c>
      <c r="D39" s="53" t="s">
        <v>26</v>
      </c>
      <c r="E39" s="54" t="s">
        <v>3</v>
      </c>
      <c r="F39" s="55"/>
      <c r="G39" s="56" t="s">
        <v>143</v>
      </c>
      <c r="J39" s="4" t="s">
        <v>81</v>
      </c>
      <c r="K39" s="4"/>
      <c r="L39" s="4"/>
      <c r="M39" s="3"/>
      <c r="N39" s="61" t="s">
        <v>22</v>
      </c>
      <c r="O39" s="53" t="s">
        <v>24</v>
      </c>
      <c r="P39" s="53" t="s">
        <v>117</v>
      </c>
      <c r="Q39" s="53" t="s">
        <v>118</v>
      </c>
      <c r="R39" s="53" t="s">
        <v>119</v>
      </c>
      <c r="S39" s="53" t="s">
        <v>120</v>
      </c>
      <c r="T39" s="53" t="s">
        <v>121</v>
      </c>
    </row>
    <row r="40" spans="1:20" ht="12.75">
      <c r="A40" s="57">
        <v>1</v>
      </c>
      <c r="B40" s="85" t="str">
        <f>Notes!F3</f>
        <v>1855 - 1930</v>
      </c>
      <c r="C40" s="85">
        <f>C8</f>
        <v>0</v>
      </c>
      <c r="D40" s="85">
        <f>C9</f>
        <v>0</v>
      </c>
      <c r="E40" s="197">
        <f>C10</f>
        <v>0</v>
      </c>
      <c r="F40" s="198"/>
      <c r="G40" s="199">
        <f>C11</f>
        <v>0</v>
      </c>
      <c r="J40" s="4"/>
      <c r="K40" s="4"/>
      <c r="L40" s="4"/>
      <c r="M40" s="3"/>
      <c r="N40" s="57">
        <v>1</v>
      </c>
      <c r="O40" s="85" t="str">
        <f>B40</f>
        <v>1855 - 1930</v>
      </c>
      <c r="P40" s="85">
        <f>C40</f>
        <v>0</v>
      </c>
      <c r="Q40" s="85">
        <f>C49</f>
        <v>0</v>
      </c>
      <c r="R40" s="85">
        <f>C59</f>
        <v>0</v>
      </c>
      <c r="S40" s="85">
        <f>C69</f>
        <v>0</v>
      </c>
      <c r="T40" s="85">
        <f>C79</f>
        <v>0</v>
      </c>
    </row>
    <row r="41" spans="1:20" ht="12.75">
      <c r="A41" s="283" t="s">
        <v>23</v>
      </c>
      <c r="B41" s="85" t="str">
        <f>Notes!F4</f>
        <v>1930 - 1940</v>
      </c>
      <c r="C41" s="203"/>
      <c r="D41" s="203"/>
      <c r="E41" s="204"/>
      <c r="F41" s="205"/>
      <c r="G41" s="206"/>
      <c r="J41" s="4"/>
      <c r="K41" s="4"/>
      <c r="L41" s="4"/>
      <c r="M41" s="3"/>
      <c r="N41" s="283" t="s">
        <v>23</v>
      </c>
      <c r="O41" s="85" t="str">
        <f>B41</f>
        <v>1930 - 1940</v>
      </c>
      <c r="P41" s="203"/>
      <c r="Q41" s="203"/>
      <c r="R41" s="204"/>
      <c r="S41" s="205"/>
      <c r="T41" s="206"/>
    </row>
    <row r="42" spans="1:20" ht="13.5" thickBot="1">
      <c r="A42" s="58">
        <v>2</v>
      </c>
      <c r="B42" s="87" t="str">
        <f>Notes!F5</f>
        <v>1940 - 2015</v>
      </c>
      <c r="C42" s="87">
        <f>D8</f>
        <v>0</v>
      </c>
      <c r="D42" s="87">
        <f>D9</f>
        <v>0</v>
      </c>
      <c r="E42" s="200">
        <f>D10</f>
        <v>0</v>
      </c>
      <c r="F42" s="201"/>
      <c r="G42" s="202">
        <f>D11</f>
        <v>0</v>
      </c>
      <c r="J42" s="4"/>
      <c r="K42" s="4"/>
      <c r="L42" s="4"/>
      <c r="M42" s="3"/>
      <c r="N42" s="58">
        <v>2</v>
      </c>
      <c r="O42" s="87" t="str">
        <f>B42</f>
        <v>1940 - 2015</v>
      </c>
      <c r="P42" s="87">
        <f>C42</f>
        <v>0</v>
      </c>
      <c r="Q42" s="87">
        <f>C51</f>
        <v>0</v>
      </c>
      <c r="R42" s="87">
        <f>C61</f>
        <v>0</v>
      </c>
      <c r="S42" s="87">
        <f>C71</f>
        <v>0</v>
      </c>
      <c r="T42" s="87">
        <f>C81</f>
        <v>0</v>
      </c>
    </row>
    <row r="43" spans="1:20" ht="13.5" thickBot="1">
      <c r="A43" s="57" t="s">
        <v>23</v>
      </c>
      <c r="B43" s="87" t="str">
        <f>Notes!F6</f>
        <v>2015 - 2030</v>
      </c>
      <c r="C43" s="203"/>
      <c r="D43" s="203"/>
      <c r="E43" s="204"/>
      <c r="F43" s="205"/>
      <c r="G43" s="206"/>
      <c r="J43" s="4"/>
      <c r="K43" s="4"/>
      <c r="L43" s="4"/>
      <c r="M43" s="3"/>
      <c r="N43" s="57" t="s">
        <v>23</v>
      </c>
      <c r="O43" s="87" t="str">
        <f>B43</f>
        <v>2015 - 2030</v>
      </c>
      <c r="P43" s="203"/>
      <c r="Q43" s="203"/>
      <c r="R43" s="203"/>
      <c r="S43" s="203"/>
      <c r="T43" s="203"/>
    </row>
    <row r="44" spans="1:20" ht="13.5" thickBot="1">
      <c r="A44" s="58">
        <v>3</v>
      </c>
      <c r="B44" s="87" t="str">
        <f>Notes!F7</f>
        <v>2030 - 2105</v>
      </c>
      <c r="C44" s="87">
        <f>E8</f>
        <v>0</v>
      </c>
      <c r="D44" s="87">
        <f>E9</f>
        <v>0</v>
      </c>
      <c r="E44" s="200">
        <f>E10</f>
        <v>0</v>
      </c>
      <c r="F44" s="201"/>
      <c r="G44" s="202">
        <f>E11</f>
        <v>0</v>
      </c>
      <c r="J44" s="4"/>
      <c r="K44" s="4"/>
      <c r="L44" s="4"/>
      <c r="M44" s="3"/>
      <c r="N44" s="58">
        <v>3</v>
      </c>
      <c r="O44" s="87" t="str">
        <f>B44</f>
        <v>2030 - 2105</v>
      </c>
      <c r="P44" s="87">
        <f>C44</f>
        <v>0</v>
      </c>
      <c r="Q44" s="87">
        <f>C53</f>
        <v>0</v>
      </c>
      <c r="R44" s="87">
        <f>C63</f>
        <v>0</v>
      </c>
      <c r="S44" s="87">
        <f>C73</f>
        <v>0</v>
      </c>
      <c r="T44" s="87">
        <f>C83</f>
        <v>0</v>
      </c>
    </row>
    <row r="45" spans="3:5" ht="12.75">
      <c r="C45"/>
      <c r="D45"/>
      <c r="E45"/>
    </row>
    <row r="46" spans="1:14" ht="12.75">
      <c r="A46" s="7"/>
      <c r="B46" s="24"/>
      <c r="C46" s="24"/>
      <c r="D46" s="24"/>
      <c r="E46" s="5"/>
      <c r="F46" s="5"/>
      <c r="G46" s="24"/>
      <c r="J46" s="4"/>
      <c r="K46" s="4"/>
      <c r="L46" s="4"/>
      <c r="M46" s="3"/>
      <c r="N46" s="3"/>
    </row>
    <row r="47" spans="1:14" ht="13.5" thickBot="1">
      <c r="A47" s="474" t="s">
        <v>58</v>
      </c>
      <c r="B47" s="475"/>
      <c r="C47" s="475"/>
      <c r="D47" s="475"/>
      <c r="E47" s="475"/>
      <c r="F47" s="475"/>
      <c r="G47" s="476"/>
      <c r="J47" s="4" t="s">
        <v>104</v>
      </c>
      <c r="K47" s="4"/>
      <c r="L47" s="4"/>
      <c r="M47" s="3"/>
      <c r="N47" s="3"/>
    </row>
    <row r="48" spans="1:14" ht="12.75">
      <c r="A48" s="166" t="s">
        <v>22</v>
      </c>
      <c r="B48" s="167" t="s">
        <v>24</v>
      </c>
      <c r="C48" s="167" t="s">
        <v>25</v>
      </c>
      <c r="D48" s="167" t="s">
        <v>26</v>
      </c>
      <c r="E48" s="54" t="s">
        <v>3</v>
      </c>
      <c r="F48" s="169"/>
      <c r="G48" s="56" t="s">
        <v>143</v>
      </c>
      <c r="J48" s="4"/>
      <c r="K48" s="4"/>
      <c r="L48" s="4"/>
      <c r="M48" s="3"/>
      <c r="N48" s="3"/>
    </row>
    <row r="49" spans="1:14" ht="12.75">
      <c r="A49" s="171">
        <v>1</v>
      </c>
      <c r="B49" s="85" t="str">
        <f>Notes!F3</f>
        <v>1855 - 1930</v>
      </c>
      <c r="C49" s="85">
        <f>F8</f>
        <v>0</v>
      </c>
      <c r="D49" s="85">
        <f>F9</f>
        <v>0</v>
      </c>
      <c r="E49" s="197">
        <f>F10</f>
        <v>0</v>
      </c>
      <c r="F49" s="198"/>
      <c r="G49" s="207">
        <f>F11</f>
        <v>0</v>
      </c>
      <c r="J49" s="4"/>
      <c r="K49" s="4"/>
      <c r="L49" s="4"/>
      <c r="M49" s="3"/>
      <c r="N49" s="3"/>
    </row>
    <row r="50" spans="1:14" ht="12.75">
      <c r="A50" s="171" t="s">
        <v>23</v>
      </c>
      <c r="B50" s="85" t="str">
        <f>Notes!F4</f>
        <v>1930 - 1940</v>
      </c>
      <c r="C50" s="203"/>
      <c r="D50" s="203"/>
      <c r="E50" s="204"/>
      <c r="F50" s="205"/>
      <c r="G50" s="206"/>
      <c r="J50" s="4"/>
      <c r="K50" s="4"/>
      <c r="L50" s="4"/>
      <c r="M50" s="3"/>
      <c r="N50" s="3"/>
    </row>
    <row r="51" spans="1:14" ht="12.75">
      <c r="A51" s="172">
        <v>2</v>
      </c>
      <c r="B51" s="85" t="str">
        <f>Notes!F5</f>
        <v>1940 - 2015</v>
      </c>
      <c r="C51" s="85">
        <f>G8</f>
        <v>0</v>
      </c>
      <c r="D51" s="85">
        <f>G9</f>
        <v>0</v>
      </c>
      <c r="E51" s="197">
        <f>G10</f>
        <v>0</v>
      </c>
      <c r="F51" s="198"/>
      <c r="G51" s="207">
        <f>G11</f>
        <v>0</v>
      </c>
      <c r="J51" s="4"/>
      <c r="K51" s="4"/>
      <c r="L51" s="4"/>
      <c r="M51" s="3"/>
      <c r="N51" s="3"/>
    </row>
    <row r="52" spans="1:14" ht="12.75">
      <c r="A52" s="172" t="s">
        <v>23</v>
      </c>
      <c r="B52" s="86" t="str">
        <f>Notes!F5</f>
        <v>1940 - 2015</v>
      </c>
      <c r="C52" s="203"/>
      <c r="D52" s="203"/>
      <c r="E52" s="204"/>
      <c r="F52" s="205"/>
      <c r="G52" s="208"/>
      <c r="J52" s="5"/>
      <c r="K52" s="4"/>
      <c r="L52" s="4"/>
      <c r="M52" s="3"/>
      <c r="N52" s="3"/>
    </row>
    <row r="53" spans="1:14" ht="13.5" thickBot="1">
      <c r="A53" s="173">
        <v>3</v>
      </c>
      <c r="B53" s="174" t="str">
        <f>Notes!F6</f>
        <v>2015 - 2030</v>
      </c>
      <c r="C53" s="174">
        <f>H8</f>
        <v>0</v>
      </c>
      <c r="D53" s="174">
        <f>H9</f>
        <v>0</v>
      </c>
      <c r="E53" s="209">
        <f>H10</f>
        <v>0</v>
      </c>
      <c r="F53" s="210"/>
      <c r="G53" s="211">
        <f>H11</f>
        <v>0</v>
      </c>
      <c r="J53" s="4"/>
      <c r="K53" s="4"/>
      <c r="L53" s="4"/>
      <c r="M53" s="3"/>
      <c r="N53" s="3"/>
    </row>
    <row r="54" spans="1:14" ht="12.75">
      <c r="A54" s="14"/>
      <c r="B54" s="89"/>
      <c r="C54" s="42"/>
      <c r="D54" s="42"/>
      <c r="E54" s="43"/>
      <c r="F54" s="43"/>
      <c r="G54" s="42"/>
      <c r="J54" s="4"/>
      <c r="K54" s="4"/>
      <c r="L54" s="4"/>
      <c r="M54" s="3"/>
      <c r="N54" s="3"/>
    </row>
    <row r="55" spans="1:14" ht="12.75">
      <c r="A55" s="14"/>
      <c r="B55" s="26"/>
      <c r="C55" s="8"/>
      <c r="D55" s="8"/>
      <c r="E55" s="3"/>
      <c r="F55" s="3"/>
      <c r="G55" s="8"/>
      <c r="J55" s="4"/>
      <c r="K55" s="4"/>
      <c r="L55" s="4"/>
      <c r="M55" s="3"/>
      <c r="N55" s="3"/>
    </row>
    <row r="56" spans="1:14" ht="12.75">
      <c r="A56" s="7"/>
      <c r="B56" s="24"/>
      <c r="C56" s="24"/>
      <c r="D56" s="24"/>
      <c r="E56" s="5"/>
      <c r="F56" s="5"/>
      <c r="G56" s="24"/>
      <c r="J56" s="291"/>
      <c r="K56" s="291"/>
      <c r="L56" s="291"/>
      <c r="M56" s="3"/>
      <c r="N56" s="3"/>
    </row>
    <row r="57" spans="1:14" ht="13.5" thickBot="1">
      <c r="A57" s="477" t="s">
        <v>59</v>
      </c>
      <c r="B57" s="478"/>
      <c r="C57" s="478"/>
      <c r="D57" s="478"/>
      <c r="E57" s="478"/>
      <c r="F57" s="478"/>
      <c r="G57" s="479"/>
      <c r="J57" s="3"/>
      <c r="K57" s="3"/>
      <c r="L57" s="3"/>
      <c r="M57" s="3"/>
      <c r="N57" s="3"/>
    </row>
    <row r="58" spans="1:14" ht="12.75">
      <c r="A58" s="175" t="s">
        <v>22</v>
      </c>
      <c r="B58" s="176" t="s">
        <v>24</v>
      </c>
      <c r="C58" s="176" t="s">
        <v>25</v>
      </c>
      <c r="D58" s="176" t="s">
        <v>26</v>
      </c>
      <c r="E58" s="54" t="s">
        <v>3</v>
      </c>
      <c r="F58" s="178"/>
      <c r="G58" s="56" t="s">
        <v>143</v>
      </c>
      <c r="J58" s="11"/>
      <c r="K58" s="3"/>
      <c r="L58" s="3"/>
      <c r="M58" s="3"/>
      <c r="N58" s="3"/>
    </row>
    <row r="59" spans="1:14" ht="12.75">
      <c r="A59" s="180">
        <v>1</v>
      </c>
      <c r="B59" s="163" t="str">
        <f>Notes!F3</f>
        <v>1855 - 1930</v>
      </c>
      <c r="C59" s="163">
        <f>I8</f>
        <v>0</v>
      </c>
      <c r="D59" s="163">
        <f>I9</f>
        <v>0</v>
      </c>
      <c r="E59" s="164">
        <f>I10</f>
        <v>0</v>
      </c>
      <c r="F59" s="165"/>
      <c r="G59" s="194">
        <f>I11</f>
        <v>0</v>
      </c>
      <c r="J59" s="11"/>
      <c r="K59" s="3"/>
      <c r="L59" s="3"/>
      <c r="M59" s="3"/>
      <c r="N59" s="3"/>
    </row>
    <row r="60" spans="1:14" ht="12.75">
      <c r="A60" s="180" t="s">
        <v>23</v>
      </c>
      <c r="B60" s="163" t="str">
        <f>Notes!F4</f>
        <v>1930 - 1940</v>
      </c>
      <c r="C60" s="203"/>
      <c r="D60" s="203"/>
      <c r="E60" s="204"/>
      <c r="F60" s="205"/>
      <c r="G60" s="206"/>
      <c r="J60" s="11"/>
      <c r="K60" s="3"/>
      <c r="L60" s="3"/>
      <c r="M60" s="3"/>
      <c r="N60" s="3"/>
    </row>
    <row r="61" spans="1:14" ht="12.75">
      <c r="A61" s="181">
        <v>2</v>
      </c>
      <c r="B61" s="85" t="str">
        <f>Notes!F5</f>
        <v>1940 - 2015</v>
      </c>
      <c r="C61" s="85">
        <f>J8</f>
        <v>0</v>
      </c>
      <c r="D61" s="85">
        <f>J9</f>
        <v>0</v>
      </c>
      <c r="E61" s="197">
        <f>J10</f>
        <v>0</v>
      </c>
      <c r="F61" s="198"/>
      <c r="G61" s="212">
        <f>J11</f>
        <v>0</v>
      </c>
      <c r="J61" s="500"/>
      <c r="K61" s="501"/>
      <c r="L61" s="501"/>
      <c r="M61" s="3"/>
      <c r="N61" s="3"/>
    </row>
    <row r="62" spans="1:14" ht="12.75">
      <c r="A62" s="181" t="s">
        <v>23</v>
      </c>
      <c r="B62" s="86" t="str">
        <f>Notes!F6</f>
        <v>2015 - 2030</v>
      </c>
      <c r="C62" s="203"/>
      <c r="D62" s="203"/>
      <c r="E62" s="204"/>
      <c r="F62" s="205"/>
      <c r="G62" s="213"/>
      <c r="J62" s="11"/>
      <c r="K62" s="43"/>
      <c r="L62" s="3"/>
      <c r="M62" s="3"/>
      <c r="N62" s="3"/>
    </row>
    <row r="63" spans="1:14" ht="13.5" thickBot="1">
      <c r="A63" s="182">
        <v>3</v>
      </c>
      <c r="B63" s="183" t="str">
        <f>Notes!F7</f>
        <v>2030 - 2105</v>
      </c>
      <c r="C63" s="183">
        <f>K8</f>
        <v>0</v>
      </c>
      <c r="D63" s="183">
        <f>K9</f>
        <v>0</v>
      </c>
      <c r="E63" s="214">
        <f>K10</f>
        <v>0</v>
      </c>
      <c r="F63" s="215"/>
      <c r="G63" s="216">
        <f>K11</f>
        <v>0</v>
      </c>
      <c r="J63" s="11"/>
      <c r="K63" s="288"/>
      <c r="L63" s="3"/>
      <c r="M63" s="3"/>
      <c r="N63" s="3"/>
    </row>
    <row r="64" spans="1:14" ht="12.75">
      <c r="A64" s="14"/>
      <c r="B64" s="26"/>
      <c r="C64" s="42"/>
      <c r="D64" s="42"/>
      <c r="E64" s="43"/>
      <c r="F64" s="43"/>
      <c r="G64" s="42"/>
      <c r="J64" s="11"/>
      <c r="K64" s="43"/>
      <c r="L64" s="3"/>
      <c r="M64" s="3"/>
      <c r="N64" s="3"/>
    </row>
    <row r="65" spans="1:14" ht="12.75">
      <c r="A65" s="14"/>
      <c r="B65" s="26"/>
      <c r="C65" s="8"/>
      <c r="D65" s="8"/>
      <c r="E65" s="3"/>
      <c r="F65" s="3"/>
      <c r="G65" s="8"/>
      <c r="J65" s="11"/>
      <c r="K65" s="11"/>
      <c r="L65" s="3"/>
      <c r="M65" s="3"/>
      <c r="N65" s="3"/>
    </row>
    <row r="66" spans="1:14" ht="12.75">
      <c r="A66" s="7"/>
      <c r="B66" s="24"/>
      <c r="C66" s="24"/>
      <c r="D66" s="24"/>
      <c r="E66" s="5"/>
      <c r="F66" s="5"/>
      <c r="G66" s="24"/>
      <c r="J66" s="11"/>
      <c r="K66" s="3"/>
      <c r="L66" s="3"/>
      <c r="M66" s="3"/>
      <c r="N66" s="3"/>
    </row>
    <row r="67" spans="1:14" ht="13.5" thickBot="1">
      <c r="A67" s="442" t="s">
        <v>60</v>
      </c>
      <c r="B67" s="466"/>
      <c r="C67" s="466"/>
      <c r="D67" s="466"/>
      <c r="E67" s="466"/>
      <c r="F67" s="466"/>
      <c r="G67" s="467"/>
      <c r="J67" s="261"/>
      <c r="K67" s="3"/>
      <c r="L67" s="3"/>
      <c r="M67" s="3"/>
      <c r="N67" s="3"/>
    </row>
    <row r="68" spans="1:14" ht="12.75">
      <c r="A68" s="184" t="s">
        <v>22</v>
      </c>
      <c r="B68" s="185" t="s">
        <v>24</v>
      </c>
      <c r="C68" s="185" t="s">
        <v>25</v>
      </c>
      <c r="D68" s="185" t="s">
        <v>26</v>
      </c>
      <c r="E68" s="54" t="s">
        <v>3</v>
      </c>
      <c r="F68" s="187"/>
      <c r="G68" s="56" t="s">
        <v>143</v>
      </c>
      <c r="J68" s="11"/>
      <c r="K68" s="262"/>
      <c r="L68" s="3"/>
      <c r="M68" s="3"/>
      <c r="N68" s="3"/>
    </row>
    <row r="69" spans="1:14" ht="12.75">
      <c r="A69" s="192">
        <v>1</v>
      </c>
      <c r="B69" s="163" t="str">
        <f>Notes!F3</f>
        <v>1855 - 1930</v>
      </c>
      <c r="C69" s="163">
        <f>L8</f>
        <v>0</v>
      </c>
      <c r="D69" s="163">
        <f>L9</f>
        <v>0</v>
      </c>
      <c r="E69" s="164">
        <f>L10</f>
        <v>0</v>
      </c>
      <c r="F69" s="165"/>
      <c r="G69" s="193">
        <f>L11</f>
        <v>0</v>
      </c>
      <c r="J69" s="11"/>
      <c r="K69" s="263"/>
      <c r="L69" s="3"/>
      <c r="M69" s="3"/>
      <c r="N69" s="3"/>
    </row>
    <row r="70" spans="1:14" ht="12.75">
      <c r="A70" s="192" t="s">
        <v>23</v>
      </c>
      <c r="B70" s="163" t="str">
        <f>Notes!F4</f>
        <v>1930 - 1940</v>
      </c>
      <c r="C70" s="203"/>
      <c r="D70" s="203"/>
      <c r="E70" s="204"/>
      <c r="F70" s="205"/>
      <c r="G70" s="206"/>
      <c r="J70" s="11"/>
      <c r="K70" s="263"/>
      <c r="L70" s="3"/>
      <c r="M70" s="3"/>
      <c r="N70" s="3"/>
    </row>
    <row r="71" spans="1:14" ht="12.75">
      <c r="A71" s="189">
        <v>2</v>
      </c>
      <c r="B71" s="85" t="str">
        <f>Notes!F5</f>
        <v>1940 - 2015</v>
      </c>
      <c r="C71" s="85">
        <f>M8</f>
        <v>0</v>
      </c>
      <c r="D71" s="85">
        <f>M9</f>
        <v>0</v>
      </c>
      <c r="E71" s="197">
        <f>M10</f>
        <v>0</v>
      </c>
      <c r="F71" s="198"/>
      <c r="G71" s="217">
        <f>M11</f>
        <v>0</v>
      </c>
      <c r="J71" s="11"/>
      <c r="K71" s="262"/>
      <c r="L71" s="3"/>
      <c r="M71" s="3"/>
      <c r="N71" s="3"/>
    </row>
    <row r="72" spans="1:14" ht="12.75">
      <c r="A72" s="189" t="s">
        <v>23</v>
      </c>
      <c r="B72" s="86" t="str">
        <f>Notes!F6</f>
        <v>2015 - 2030</v>
      </c>
      <c r="C72" s="203"/>
      <c r="D72" s="203"/>
      <c r="E72" s="204"/>
      <c r="F72" s="205"/>
      <c r="G72" s="218"/>
      <c r="J72" s="11"/>
      <c r="K72" s="263"/>
      <c r="L72" s="3"/>
      <c r="M72" s="3"/>
      <c r="N72" s="3"/>
    </row>
    <row r="73" spans="1:14" ht="13.5" thickBot="1">
      <c r="A73" s="190">
        <v>3</v>
      </c>
      <c r="B73" s="191" t="str">
        <f>Notes!F7</f>
        <v>2030 - 2105</v>
      </c>
      <c r="C73" s="191">
        <f>N8</f>
        <v>0</v>
      </c>
      <c r="D73" s="191">
        <f>N9</f>
        <v>0</v>
      </c>
      <c r="E73" s="219">
        <f>N10</f>
        <v>0</v>
      </c>
      <c r="F73" s="220"/>
      <c r="G73" s="221">
        <f>N11</f>
        <v>0</v>
      </c>
      <c r="J73" s="3"/>
      <c r="K73" s="263"/>
      <c r="L73" s="3"/>
      <c r="M73" s="3"/>
      <c r="N73" s="3"/>
    </row>
    <row r="74" spans="1:14" ht="12.75">
      <c r="A74" s="50"/>
      <c r="B74" s="89"/>
      <c r="C74" s="42"/>
      <c r="D74" s="42"/>
      <c r="E74" s="43"/>
      <c r="F74" s="43"/>
      <c r="G74" s="42"/>
      <c r="J74" s="440"/>
      <c r="K74" s="440"/>
      <c r="L74" s="440"/>
      <c r="M74" s="3"/>
      <c r="N74" s="3"/>
    </row>
    <row r="75" spans="1:14" ht="12.75">
      <c r="A75" s="50"/>
      <c r="B75" s="89"/>
      <c r="C75" s="42"/>
      <c r="D75" s="42"/>
      <c r="E75" s="43"/>
      <c r="F75" s="43"/>
      <c r="G75" s="42"/>
      <c r="J75" s="441"/>
      <c r="K75" s="441"/>
      <c r="L75" s="441"/>
      <c r="M75" s="3"/>
      <c r="N75" s="3"/>
    </row>
    <row r="76" spans="1:14" ht="12.75">
      <c r="A76" s="14"/>
      <c r="B76" s="26"/>
      <c r="C76" s="28"/>
      <c r="D76" s="28"/>
      <c r="E76" s="29"/>
      <c r="F76" s="29"/>
      <c r="G76" s="28"/>
      <c r="J76" s="440"/>
      <c r="K76" s="440"/>
      <c r="L76" s="440"/>
      <c r="M76" s="3"/>
      <c r="N76" s="3"/>
    </row>
    <row r="77" spans="1:14" ht="13.5" thickBot="1">
      <c r="A77" s="468" t="s">
        <v>86</v>
      </c>
      <c r="B77" s="469"/>
      <c r="C77" s="469"/>
      <c r="D77" s="469"/>
      <c r="E77" s="469"/>
      <c r="F77" s="469"/>
      <c r="G77" s="470"/>
      <c r="J77" s="441"/>
      <c r="K77" s="441"/>
      <c r="L77" s="441"/>
      <c r="M77" s="3"/>
      <c r="N77" s="3"/>
    </row>
    <row r="78" spans="1:14" ht="12.75">
      <c r="A78" s="67" t="s">
        <v>22</v>
      </c>
      <c r="B78" s="62" t="s">
        <v>24</v>
      </c>
      <c r="C78" s="62" t="s">
        <v>25</v>
      </c>
      <c r="D78" s="62" t="s">
        <v>26</v>
      </c>
      <c r="E78" s="63" t="s">
        <v>27</v>
      </c>
      <c r="F78" s="64"/>
      <c r="G78" s="65" t="s">
        <v>125</v>
      </c>
      <c r="J78" s="11"/>
      <c r="K78" s="3"/>
      <c r="L78" s="3"/>
      <c r="M78" s="3"/>
      <c r="N78" s="3"/>
    </row>
    <row r="79" spans="1:14" ht="12.75">
      <c r="A79" s="195">
        <v>1</v>
      </c>
      <c r="B79" s="163" t="str">
        <f>Notes!F3</f>
        <v>1855 - 1930</v>
      </c>
      <c r="C79" s="163">
        <f>O8</f>
        <v>0</v>
      </c>
      <c r="D79" s="163">
        <f>O9</f>
        <v>0</v>
      </c>
      <c r="E79" s="164">
        <f>O10</f>
        <v>0</v>
      </c>
      <c r="F79" s="165"/>
      <c r="G79" s="196">
        <f>O11</f>
        <v>0</v>
      </c>
      <c r="J79" s="11"/>
      <c r="K79" s="3"/>
      <c r="L79" s="3"/>
      <c r="M79" s="3"/>
      <c r="N79" s="3"/>
    </row>
    <row r="80" spans="1:14" ht="12.75">
      <c r="A80" s="195" t="s">
        <v>23</v>
      </c>
      <c r="B80" s="163" t="str">
        <f>Notes!F4</f>
        <v>1930 - 1940</v>
      </c>
      <c r="C80" s="203"/>
      <c r="D80" s="203"/>
      <c r="E80" s="204"/>
      <c r="F80" s="205"/>
      <c r="G80" s="206"/>
      <c r="J80" s="11"/>
      <c r="K80" s="3"/>
      <c r="L80" s="3"/>
      <c r="M80" s="3"/>
      <c r="N80" s="3"/>
    </row>
    <row r="81" spans="1:14" ht="12.75">
      <c r="A81" s="59">
        <v>2</v>
      </c>
      <c r="B81" s="85" t="str">
        <f>Notes!F5</f>
        <v>1940 - 2015</v>
      </c>
      <c r="C81" s="85">
        <f>P8</f>
        <v>0</v>
      </c>
      <c r="D81" s="85">
        <f>P9</f>
        <v>0</v>
      </c>
      <c r="E81" s="197">
        <f>P10</f>
        <v>0</v>
      </c>
      <c r="F81" s="198"/>
      <c r="G81" s="222">
        <f>P11</f>
        <v>0</v>
      </c>
      <c r="J81" s="11"/>
      <c r="K81" s="43"/>
      <c r="L81" s="3"/>
      <c r="M81" s="3"/>
      <c r="N81" s="3"/>
    </row>
    <row r="82" spans="1:14" ht="12.75">
      <c r="A82" s="59" t="s">
        <v>23</v>
      </c>
      <c r="B82" s="86" t="str">
        <f>Notes!F6</f>
        <v>2015 - 2030</v>
      </c>
      <c r="C82" s="203"/>
      <c r="D82" s="203"/>
      <c r="E82" s="204"/>
      <c r="F82" s="205"/>
      <c r="G82" s="223"/>
      <c r="J82" s="11"/>
      <c r="K82" s="3"/>
      <c r="L82" s="3"/>
      <c r="M82" s="3"/>
      <c r="N82" s="3"/>
    </row>
    <row r="83" spans="1:14" ht="13.5" thickBot="1">
      <c r="A83" s="60">
        <v>3</v>
      </c>
      <c r="B83" s="88" t="str">
        <f>Notes!F7</f>
        <v>2030 - 2105</v>
      </c>
      <c r="C83" s="88">
        <f>Q8</f>
        <v>0</v>
      </c>
      <c r="D83" s="88">
        <f>Q9</f>
        <v>0</v>
      </c>
      <c r="E83" s="224">
        <f>Q10</f>
        <v>0</v>
      </c>
      <c r="F83" s="225"/>
      <c r="G83" s="226">
        <f>Q11</f>
        <v>0</v>
      </c>
      <c r="J83" s="3"/>
      <c r="K83" s="3"/>
      <c r="L83" s="3"/>
      <c r="M83" s="3"/>
      <c r="N83" s="3"/>
    </row>
    <row r="84" spans="1:14" ht="12.75">
      <c r="A84" s="50"/>
      <c r="B84" s="89"/>
      <c r="C84" s="42"/>
      <c r="D84" s="42"/>
      <c r="E84" s="43"/>
      <c r="F84" s="43"/>
      <c r="G84" s="42"/>
      <c r="J84" s="3"/>
      <c r="K84" s="3"/>
      <c r="L84" s="3"/>
      <c r="M84" s="3"/>
      <c r="N84" s="3"/>
    </row>
    <row r="85" spans="1:14" ht="12.75">
      <c r="A85" s="50"/>
      <c r="B85" s="89"/>
      <c r="C85" s="42"/>
      <c r="D85" s="42"/>
      <c r="E85" s="43"/>
      <c r="F85" s="43"/>
      <c r="G85" s="42"/>
      <c r="J85" s="3"/>
      <c r="K85" s="3"/>
      <c r="L85" s="3"/>
      <c r="M85" s="3"/>
      <c r="N85" s="3"/>
    </row>
    <row r="86" spans="1:14" ht="12.75">
      <c r="A86" s="14"/>
      <c r="B86" s="26"/>
      <c r="C86" s="28"/>
      <c r="D86" s="28"/>
      <c r="E86" s="29"/>
      <c r="F86" s="29"/>
      <c r="G86" s="28"/>
      <c r="J86" s="11"/>
      <c r="K86" s="3"/>
      <c r="L86" s="3"/>
      <c r="M86" s="3"/>
      <c r="N86" s="3"/>
    </row>
    <row r="87" spans="2:24" ht="12.75">
      <c r="B87" s="1"/>
      <c r="C87" s="17"/>
      <c r="D87" s="17" t="s">
        <v>61</v>
      </c>
      <c r="E87" s="7"/>
      <c r="F87" s="7">
        <f>Notes!F9</f>
        <v>0</v>
      </c>
      <c r="G87" s="1"/>
      <c r="J87" s="12" t="s">
        <v>31</v>
      </c>
      <c r="K87" s="5"/>
      <c r="L87" s="5"/>
      <c r="M87" s="3"/>
      <c r="N87" s="3"/>
      <c r="P87" s="11"/>
      <c r="Q87" s="11"/>
      <c r="R87" s="11"/>
      <c r="S87" s="3"/>
      <c r="T87" s="3"/>
      <c r="U87" s="3"/>
      <c r="V87" s="11"/>
      <c r="W87" s="3"/>
      <c r="X87" s="3"/>
    </row>
    <row r="88" spans="2:24" ht="12.75">
      <c r="B88" s="1"/>
      <c r="C88" s="17"/>
      <c r="D88" s="17" t="s">
        <v>30</v>
      </c>
      <c r="E88" s="7"/>
      <c r="G88" s="1"/>
      <c r="J88" s="37" t="s">
        <v>29</v>
      </c>
      <c r="K88" s="35">
        <f>A14+4</f>
        <v>39915</v>
      </c>
      <c r="L88" s="35">
        <f>A14+5</f>
        <v>39916</v>
      </c>
      <c r="M88" s="3"/>
      <c r="N88" s="3"/>
      <c r="P88" s="11"/>
      <c r="Q88" s="11"/>
      <c r="R88" s="11"/>
      <c r="S88" s="3"/>
      <c r="T88" s="3"/>
      <c r="U88" s="3"/>
      <c r="V88" s="3"/>
      <c r="W88" s="3"/>
      <c r="X88" s="3"/>
    </row>
    <row r="89" spans="2:24" ht="12.75">
      <c r="B89" s="1"/>
      <c r="C89" s="17"/>
      <c r="D89" s="38" t="s">
        <v>29</v>
      </c>
      <c r="E89" s="36">
        <f>A14</f>
        <v>39911</v>
      </c>
      <c r="G89" s="1"/>
      <c r="J89" s="4"/>
      <c r="K89" s="4"/>
      <c r="L89" s="4"/>
      <c r="M89" s="3"/>
      <c r="N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12.75">
      <c r="B90" s="1"/>
      <c r="C90" s="17"/>
      <c r="D90" s="14"/>
      <c r="E90" s="16"/>
      <c r="G90" s="1"/>
      <c r="J90" s="4"/>
      <c r="K90" s="4"/>
      <c r="L90" s="4"/>
      <c r="M90" s="3"/>
      <c r="N90" s="3"/>
      <c r="P90" s="3"/>
      <c r="Q90" s="20">
        <f>E89</f>
        <v>39911</v>
      </c>
      <c r="R90" s="3"/>
      <c r="S90" s="3"/>
      <c r="T90" s="3"/>
      <c r="U90" s="3"/>
      <c r="V90" s="3"/>
      <c r="W90" s="3"/>
      <c r="X90" s="3"/>
    </row>
    <row r="91" spans="1:14" ht="13.5" thickBot="1">
      <c r="A91" s="471" t="s">
        <v>57</v>
      </c>
      <c r="B91" s="472"/>
      <c r="C91" s="472"/>
      <c r="D91" s="472"/>
      <c r="E91" s="472"/>
      <c r="F91" s="472"/>
      <c r="G91" s="473"/>
      <c r="J91" s="4"/>
      <c r="K91" s="4"/>
      <c r="L91" s="4"/>
      <c r="M91" s="3"/>
      <c r="N91" s="3"/>
    </row>
    <row r="92" spans="1:20" ht="12.75">
      <c r="A92" s="61" t="s">
        <v>22</v>
      </c>
      <c r="B92" s="53" t="s">
        <v>24</v>
      </c>
      <c r="C92" s="53" t="s">
        <v>25</v>
      </c>
      <c r="D92" s="53" t="s">
        <v>26</v>
      </c>
      <c r="E92" s="54" t="s">
        <v>3</v>
      </c>
      <c r="F92" s="187"/>
      <c r="G92" s="56" t="s">
        <v>143</v>
      </c>
      <c r="J92" s="4" t="s">
        <v>81</v>
      </c>
      <c r="K92" s="4"/>
      <c r="L92" s="4"/>
      <c r="M92" s="3"/>
      <c r="N92" s="61" t="s">
        <v>22</v>
      </c>
      <c r="O92" s="53" t="s">
        <v>24</v>
      </c>
      <c r="P92" s="53" t="s">
        <v>117</v>
      </c>
      <c r="Q92" s="53" t="s">
        <v>118</v>
      </c>
      <c r="R92" s="53" t="s">
        <v>119</v>
      </c>
      <c r="S92" s="53" t="s">
        <v>120</v>
      </c>
      <c r="T92" s="53" t="s">
        <v>121</v>
      </c>
    </row>
    <row r="93" spans="1:20" ht="12.75">
      <c r="A93" s="57">
        <v>1</v>
      </c>
      <c r="B93" s="85" t="str">
        <f>Notes!F3</f>
        <v>1855 - 1930</v>
      </c>
      <c r="C93" s="85">
        <f>C14</f>
        <v>0</v>
      </c>
      <c r="D93" s="85">
        <f>C15</f>
        <v>0</v>
      </c>
      <c r="E93" s="197">
        <f>C16</f>
        <v>0</v>
      </c>
      <c r="F93" s="198"/>
      <c r="G93" s="199">
        <f>C17</f>
        <v>0</v>
      </c>
      <c r="J93" s="4"/>
      <c r="K93" s="4"/>
      <c r="L93" s="4"/>
      <c r="M93" s="3"/>
      <c r="N93" s="57">
        <v>1</v>
      </c>
      <c r="O93" s="85" t="str">
        <f>B93</f>
        <v>1855 - 1930</v>
      </c>
      <c r="P93" s="85">
        <f>C93</f>
        <v>0</v>
      </c>
      <c r="Q93" s="85">
        <f>C102</f>
        <v>0</v>
      </c>
      <c r="R93" s="85">
        <f>C112</f>
        <v>0</v>
      </c>
      <c r="S93" s="85">
        <f>C122</f>
        <v>0</v>
      </c>
      <c r="T93" s="85">
        <f>C132</f>
        <v>0</v>
      </c>
    </row>
    <row r="94" spans="1:20" ht="12.75">
      <c r="A94" s="283" t="s">
        <v>23</v>
      </c>
      <c r="B94" s="85" t="str">
        <f>Notes!F4</f>
        <v>1930 - 1940</v>
      </c>
      <c r="C94" s="203"/>
      <c r="D94" s="203"/>
      <c r="E94" s="204"/>
      <c r="F94" s="205"/>
      <c r="G94" s="206"/>
      <c r="J94" s="4"/>
      <c r="K94" s="4"/>
      <c r="L94" s="4"/>
      <c r="M94" s="3"/>
      <c r="N94" s="283" t="s">
        <v>23</v>
      </c>
      <c r="O94" s="85" t="str">
        <f>B94</f>
        <v>1930 - 1940</v>
      </c>
      <c r="P94" s="203"/>
      <c r="Q94" s="203"/>
      <c r="R94" s="204"/>
      <c r="S94" s="205"/>
      <c r="T94" s="206"/>
    </row>
    <row r="95" spans="1:20" ht="13.5" thickBot="1">
      <c r="A95" s="58">
        <v>2</v>
      </c>
      <c r="B95" s="87" t="str">
        <f>Notes!F5</f>
        <v>1940 - 2015</v>
      </c>
      <c r="C95" s="87">
        <f>D14</f>
        <v>0</v>
      </c>
      <c r="D95" s="87">
        <f>D15</f>
        <v>0</v>
      </c>
      <c r="E95" s="200">
        <f>D16</f>
        <v>0</v>
      </c>
      <c r="F95" s="201"/>
      <c r="G95" s="202">
        <f>D17</f>
        <v>0</v>
      </c>
      <c r="J95" s="4"/>
      <c r="K95" s="4"/>
      <c r="L95" s="4"/>
      <c r="M95" s="3"/>
      <c r="N95" s="58">
        <v>2</v>
      </c>
      <c r="O95" s="87" t="str">
        <f>B95</f>
        <v>1940 - 2015</v>
      </c>
      <c r="P95" s="87">
        <f>C95</f>
        <v>0</v>
      </c>
      <c r="Q95" s="87">
        <f>C104</f>
        <v>0</v>
      </c>
      <c r="R95" s="87">
        <f>C114</f>
        <v>0</v>
      </c>
      <c r="S95" s="87">
        <f>C124</f>
        <v>0</v>
      </c>
      <c r="T95" s="87">
        <f>C134</f>
        <v>0</v>
      </c>
    </row>
    <row r="96" spans="1:20" ht="13.5" thickBot="1">
      <c r="A96" s="57" t="s">
        <v>23</v>
      </c>
      <c r="B96" s="87" t="str">
        <f>Notes!F6</f>
        <v>2015 - 2030</v>
      </c>
      <c r="C96" s="203"/>
      <c r="D96" s="203"/>
      <c r="E96" s="204"/>
      <c r="F96" s="205"/>
      <c r="G96" s="206"/>
      <c r="J96" s="4"/>
      <c r="K96" s="4"/>
      <c r="L96" s="4"/>
      <c r="M96" s="3"/>
      <c r="N96" s="57" t="s">
        <v>23</v>
      </c>
      <c r="O96" s="87" t="str">
        <f>B96</f>
        <v>2015 - 2030</v>
      </c>
      <c r="P96" s="203"/>
      <c r="Q96" s="203"/>
      <c r="R96" s="203"/>
      <c r="S96" s="203"/>
      <c r="T96" s="203"/>
    </row>
    <row r="97" spans="1:20" ht="13.5" thickBot="1">
      <c r="A97" s="58">
        <v>3</v>
      </c>
      <c r="B97" s="87" t="str">
        <f>Notes!F7</f>
        <v>2030 - 2105</v>
      </c>
      <c r="C97" s="87">
        <f>E14</f>
        <v>0</v>
      </c>
      <c r="D97" s="87">
        <f>E15</f>
        <v>0</v>
      </c>
      <c r="E97" s="200">
        <f>E16</f>
        <v>0</v>
      </c>
      <c r="F97" s="201"/>
      <c r="G97" s="202">
        <f>E17</f>
        <v>0</v>
      </c>
      <c r="J97" s="4"/>
      <c r="K97" s="4"/>
      <c r="L97" s="4"/>
      <c r="M97" s="3"/>
      <c r="N97" s="58">
        <v>3</v>
      </c>
      <c r="O97" s="87" t="str">
        <f>B97</f>
        <v>2030 - 2105</v>
      </c>
      <c r="P97" s="87">
        <f>C97</f>
        <v>0</v>
      </c>
      <c r="Q97" s="87">
        <f>C106</f>
        <v>0</v>
      </c>
      <c r="R97" s="87">
        <f>C116</f>
        <v>0</v>
      </c>
      <c r="S97" s="87">
        <f>C126</f>
        <v>0</v>
      </c>
      <c r="T97" s="87">
        <f>C136</f>
        <v>0</v>
      </c>
    </row>
    <row r="98" spans="3:5" ht="12.75">
      <c r="C98"/>
      <c r="D98"/>
      <c r="E98"/>
    </row>
    <row r="99" spans="1:14" ht="12.75">
      <c r="A99" s="7"/>
      <c r="B99" s="24"/>
      <c r="C99" s="24"/>
      <c r="D99" s="24"/>
      <c r="E99" s="5"/>
      <c r="F99" s="5"/>
      <c r="G99" s="24"/>
      <c r="J99" s="4"/>
      <c r="K99" s="4"/>
      <c r="L99" s="4"/>
      <c r="M99" s="3"/>
      <c r="N99" s="3"/>
    </row>
    <row r="100" spans="1:14" ht="13.5" thickBot="1">
      <c r="A100" s="474" t="s">
        <v>58</v>
      </c>
      <c r="B100" s="475"/>
      <c r="C100" s="475"/>
      <c r="D100" s="475"/>
      <c r="E100" s="475"/>
      <c r="F100" s="475"/>
      <c r="G100" s="476"/>
      <c r="J100" s="4"/>
      <c r="K100" s="4"/>
      <c r="L100" s="4"/>
      <c r="M100" s="3"/>
      <c r="N100" s="3"/>
    </row>
    <row r="101" spans="1:14" ht="12.75">
      <c r="A101" s="166" t="s">
        <v>22</v>
      </c>
      <c r="B101" s="167" t="s">
        <v>24</v>
      </c>
      <c r="C101" s="167" t="s">
        <v>25</v>
      </c>
      <c r="D101" s="167" t="s">
        <v>26</v>
      </c>
      <c r="E101" s="54" t="s">
        <v>3</v>
      </c>
      <c r="F101" s="187"/>
      <c r="G101" s="56" t="s">
        <v>143</v>
      </c>
      <c r="J101" s="4"/>
      <c r="K101" s="4"/>
      <c r="L101" s="4"/>
      <c r="M101" s="3"/>
      <c r="N101" s="3"/>
    </row>
    <row r="102" spans="1:14" ht="12.75">
      <c r="A102" s="171">
        <v>1</v>
      </c>
      <c r="B102" s="85" t="str">
        <f>Notes!F3</f>
        <v>1855 - 1930</v>
      </c>
      <c r="C102" s="85">
        <f>F14</f>
        <v>0</v>
      </c>
      <c r="D102" s="85">
        <f>F15</f>
        <v>0</v>
      </c>
      <c r="E102" s="197">
        <f>F16</f>
        <v>0</v>
      </c>
      <c r="F102" s="198"/>
      <c r="G102" s="207">
        <f>F17</f>
        <v>0</v>
      </c>
      <c r="J102" s="4"/>
      <c r="K102" s="4"/>
      <c r="L102" s="4"/>
      <c r="M102" s="3"/>
      <c r="N102" s="3"/>
    </row>
    <row r="103" spans="1:14" ht="12.75">
      <c r="A103" s="171" t="s">
        <v>23</v>
      </c>
      <c r="B103" s="85" t="str">
        <f>Notes!F4</f>
        <v>1930 - 1940</v>
      </c>
      <c r="C103" s="203"/>
      <c r="D103" s="203"/>
      <c r="E103" s="204"/>
      <c r="F103" s="205"/>
      <c r="G103" s="206"/>
      <c r="J103" s="4"/>
      <c r="K103" s="4"/>
      <c r="L103" s="4"/>
      <c r="M103" s="3"/>
      <c r="N103" s="3"/>
    </row>
    <row r="104" spans="1:14" ht="12.75">
      <c r="A104" s="172">
        <v>2</v>
      </c>
      <c r="B104" s="85" t="str">
        <f>Notes!F5</f>
        <v>1940 - 2015</v>
      </c>
      <c r="C104" s="85">
        <f>G14</f>
        <v>0</v>
      </c>
      <c r="D104" s="85">
        <f>G15</f>
        <v>0</v>
      </c>
      <c r="E104" s="197">
        <f>G16</f>
        <v>0</v>
      </c>
      <c r="F104" s="198"/>
      <c r="G104" s="207">
        <f>G17</f>
        <v>0</v>
      </c>
      <c r="J104" s="4"/>
      <c r="K104" s="4"/>
      <c r="L104" s="4"/>
      <c r="M104" s="3"/>
      <c r="N104" s="3"/>
    </row>
    <row r="105" spans="1:14" ht="12.75">
      <c r="A105" s="172" t="s">
        <v>23</v>
      </c>
      <c r="B105" s="86" t="str">
        <f>Notes!F6</f>
        <v>2015 - 2030</v>
      </c>
      <c r="C105" s="203"/>
      <c r="D105" s="203"/>
      <c r="E105" s="204"/>
      <c r="F105" s="205"/>
      <c r="G105" s="208"/>
      <c r="J105" s="5"/>
      <c r="K105" s="4"/>
      <c r="L105" s="4"/>
      <c r="M105" s="3"/>
      <c r="N105" s="3"/>
    </row>
    <row r="106" spans="1:14" ht="13.5" thickBot="1">
      <c r="A106" s="173">
        <v>3</v>
      </c>
      <c r="B106" s="174" t="str">
        <f>Notes!F7</f>
        <v>2030 - 2105</v>
      </c>
      <c r="C106" s="174">
        <f>H14</f>
        <v>0</v>
      </c>
      <c r="D106" s="174">
        <f>H15</f>
        <v>0</v>
      </c>
      <c r="E106" s="209">
        <f>H16</f>
        <v>0</v>
      </c>
      <c r="F106" s="210"/>
      <c r="G106" s="211">
        <f>H17</f>
        <v>0</v>
      </c>
      <c r="J106" s="4"/>
      <c r="K106" s="4"/>
      <c r="L106" s="4"/>
      <c r="M106" s="3"/>
      <c r="N106" s="3"/>
    </row>
    <row r="107" spans="1:14" ht="12.75">
      <c r="A107" s="14"/>
      <c r="B107" s="26"/>
      <c r="C107" s="42"/>
      <c r="D107" s="42"/>
      <c r="E107" s="43"/>
      <c r="F107" s="43"/>
      <c r="G107" s="42"/>
      <c r="J107" s="4"/>
      <c r="K107" s="4"/>
      <c r="L107" s="4"/>
      <c r="M107" s="3"/>
      <c r="N107" s="3"/>
    </row>
    <row r="108" spans="1:14" ht="12.75">
      <c r="A108" s="14"/>
      <c r="B108" s="26"/>
      <c r="C108" s="8"/>
      <c r="D108" s="8"/>
      <c r="E108" s="3"/>
      <c r="F108" s="3"/>
      <c r="G108" s="8"/>
      <c r="J108" s="4"/>
      <c r="K108" s="4"/>
      <c r="L108" s="4"/>
      <c r="M108" s="3"/>
      <c r="N108" s="3"/>
    </row>
    <row r="109" spans="1:14" ht="12.75">
      <c r="A109" s="7"/>
      <c r="B109" s="24"/>
      <c r="C109" s="24"/>
      <c r="D109" s="24"/>
      <c r="E109" s="5"/>
      <c r="F109" s="5"/>
      <c r="G109" s="24"/>
      <c r="J109" s="291"/>
      <c r="K109" s="291"/>
      <c r="L109" s="291"/>
      <c r="M109" s="3"/>
      <c r="N109" s="3"/>
    </row>
    <row r="110" spans="1:14" ht="13.5" thickBot="1">
      <c r="A110" s="477" t="s">
        <v>59</v>
      </c>
      <c r="B110" s="478"/>
      <c r="C110" s="478"/>
      <c r="D110" s="478"/>
      <c r="E110" s="478"/>
      <c r="F110" s="478"/>
      <c r="G110" s="479"/>
      <c r="J110" s="3"/>
      <c r="K110" s="3"/>
      <c r="L110" s="3"/>
      <c r="M110" s="3"/>
      <c r="N110" s="3"/>
    </row>
    <row r="111" spans="1:14" ht="12.75">
      <c r="A111" s="175" t="s">
        <v>22</v>
      </c>
      <c r="B111" s="176" t="s">
        <v>24</v>
      </c>
      <c r="C111" s="176" t="s">
        <v>25</v>
      </c>
      <c r="D111" s="176" t="s">
        <v>26</v>
      </c>
      <c r="E111" s="54" t="s">
        <v>3</v>
      </c>
      <c r="F111" s="187"/>
      <c r="G111" s="56" t="s">
        <v>143</v>
      </c>
      <c r="J111" s="11"/>
      <c r="K111" s="3"/>
      <c r="L111" s="3"/>
      <c r="M111" s="3"/>
      <c r="N111" s="3"/>
    </row>
    <row r="112" spans="1:14" ht="12.75">
      <c r="A112" s="180">
        <v>1</v>
      </c>
      <c r="B112" s="163" t="str">
        <f>Notes!F3</f>
        <v>1855 - 1930</v>
      </c>
      <c r="C112" s="163">
        <f>I14</f>
        <v>0</v>
      </c>
      <c r="D112" s="163">
        <f>I15</f>
        <v>0</v>
      </c>
      <c r="E112" s="164">
        <f>I16</f>
        <v>0</v>
      </c>
      <c r="F112" s="165"/>
      <c r="G112" s="194">
        <f>I17</f>
        <v>0</v>
      </c>
      <c r="J112" s="11"/>
      <c r="K112" s="3"/>
      <c r="L112" s="3"/>
      <c r="M112" s="3"/>
      <c r="N112" s="3"/>
    </row>
    <row r="113" spans="1:14" ht="12.75">
      <c r="A113" s="180" t="s">
        <v>23</v>
      </c>
      <c r="B113" s="163" t="str">
        <f>Notes!F4</f>
        <v>1930 - 1940</v>
      </c>
      <c r="C113" s="203"/>
      <c r="D113" s="203"/>
      <c r="E113" s="204"/>
      <c r="F113" s="205"/>
      <c r="G113" s="206"/>
      <c r="J113" s="11"/>
      <c r="K113" s="3"/>
      <c r="L113" s="3"/>
      <c r="M113" s="3"/>
      <c r="N113" s="3"/>
    </row>
    <row r="114" spans="1:14" ht="12.75">
      <c r="A114" s="181">
        <v>2</v>
      </c>
      <c r="B114" s="85" t="str">
        <f>Notes!F5</f>
        <v>1940 - 2015</v>
      </c>
      <c r="C114" s="85">
        <f>J14</f>
        <v>0</v>
      </c>
      <c r="D114" s="85">
        <f>J15</f>
        <v>0</v>
      </c>
      <c r="E114" s="197">
        <f>J16</f>
        <v>0</v>
      </c>
      <c r="F114" s="198"/>
      <c r="G114" s="212">
        <f>J17</f>
        <v>0</v>
      </c>
      <c r="J114" s="500"/>
      <c r="K114" s="501"/>
      <c r="L114" s="501"/>
      <c r="M114" s="3"/>
      <c r="N114" s="3"/>
    </row>
    <row r="115" spans="1:14" ht="12.75">
      <c r="A115" s="181" t="s">
        <v>23</v>
      </c>
      <c r="B115" s="86" t="str">
        <f>Notes!F6</f>
        <v>2015 - 2030</v>
      </c>
      <c r="C115" s="203"/>
      <c r="D115" s="203"/>
      <c r="E115" s="204"/>
      <c r="F115" s="205"/>
      <c r="G115" s="213"/>
      <c r="J115" s="11"/>
      <c r="K115" s="43"/>
      <c r="L115" s="3"/>
      <c r="M115" s="3"/>
      <c r="N115" s="3"/>
    </row>
    <row r="116" spans="1:14" ht="13.5" thickBot="1">
      <c r="A116" s="182">
        <v>3</v>
      </c>
      <c r="B116" s="183" t="str">
        <f>Notes!F7</f>
        <v>2030 - 2105</v>
      </c>
      <c r="C116" s="183">
        <f>K14</f>
        <v>0</v>
      </c>
      <c r="D116" s="183">
        <f>K15</f>
        <v>0</v>
      </c>
      <c r="E116" s="214">
        <f>K16</f>
        <v>0</v>
      </c>
      <c r="F116" s="215"/>
      <c r="G116" s="216">
        <f>K17</f>
        <v>0</v>
      </c>
      <c r="J116" s="11"/>
      <c r="K116" s="288"/>
      <c r="L116" s="3"/>
      <c r="M116" s="3"/>
      <c r="N116" s="3"/>
    </row>
    <row r="117" spans="1:14" ht="12.75">
      <c r="A117" s="14"/>
      <c r="B117" s="26"/>
      <c r="C117" s="42"/>
      <c r="D117" s="42"/>
      <c r="E117" s="43"/>
      <c r="F117" s="43"/>
      <c r="G117" s="42"/>
      <c r="J117" s="11"/>
      <c r="K117" s="43"/>
      <c r="L117" s="3"/>
      <c r="M117" s="3"/>
      <c r="N117" s="3"/>
    </row>
    <row r="118" spans="1:14" ht="12.75">
      <c r="A118" s="14"/>
      <c r="B118" s="26"/>
      <c r="C118" s="8"/>
      <c r="D118" s="8"/>
      <c r="E118" s="3"/>
      <c r="F118" s="3"/>
      <c r="G118" s="8"/>
      <c r="J118" s="11"/>
      <c r="K118" s="11"/>
      <c r="L118" s="3"/>
      <c r="M118" s="3"/>
      <c r="N118" s="3"/>
    </row>
    <row r="119" spans="1:14" ht="12.75">
      <c r="A119" s="7"/>
      <c r="B119" s="24"/>
      <c r="C119" s="24"/>
      <c r="D119" s="24"/>
      <c r="E119" s="5"/>
      <c r="F119" s="5"/>
      <c r="G119" s="24"/>
      <c r="J119" s="11"/>
      <c r="K119" s="3"/>
      <c r="L119" s="3"/>
      <c r="M119" s="3"/>
      <c r="N119" s="3"/>
    </row>
    <row r="120" spans="1:14" ht="13.5" thickBot="1">
      <c r="A120" s="442" t="s">
        <v>60</v>
      </c>
      <c r="B120" s="466"/>
      <c r="C120" s="466"/>
      <c r="D120" s="466"/>
      <c r="E120" s="466"/>
      <c r="F120" s="466"/>
      <c r="G120" s="467"/>
      <c r="J120" s="261"/>
      <c r="K120" s="3"/>
      <c r="L120" s="3"/>
      <c r="M120" s="3"/>
      <c r="N120" s="3"/>
    </row>
    <row r="121" spans="1:14" ht="12.75">
      <c r="A121" s="184" t="s">
        <v>22</v>
      </c>
      <c r="B121" s="185" t="s">
        <v>24</v>
      </c>
      <c r="C121" s="185" t="s">
        <v>25</v>
      </c>
      <c r="D121" s="185" t="s">
        <v>26</v>
      </c>
      <c r="E121" s="54" t="s">
        <v>3</v>
      </c>
      <c r="F121" s="187"/>
      <c r="G121" s="56" t="s">
        <v>143</v>
      </c>
      <c r="J121" s="11"/>
      <c r="K121" s="262"/>
      <c r="L121" s="3"/>
      <c r="M121" s="3"/>
      <c r="N121" s="3"/>
    </row>
    <row r="122" spans="1:14" ht="12.75">
      <c r="A122" s="192">
        <v>1</v>
      </c>
      <c r="B122" s="163" t="str">
        <f>Notes!F3</f>
        <v>1855 - 1930</v>
      </c>
      <c r="C122" s="163">
        <f>L14</f>
        <v>0</v>
      </c>
      <c r="D122" s="163">
        <f>L15</f>
        <v>0</v>
      </c>
      <c r="E122" s="164">
        <f>L16</f>
        <v>0</v>
      </c>
      <c r="F122" s="165"/>
      <c r="G122" s="193">
        <f>L17</f>
        <v>0</v>
      </c>
      <c r="J122" s="11"/>
      <c r="K122" s="263"/>
      <c r="L122" s="3"/>
      <c r="M122" s="3"/>
      <c r="N122" s="3"/>
    </row>
    <row r="123" spans="1:14" ht="12.75">
      <c r="A123" s="192" t="s">
        <v>23</v>
      </c>
      <c r="B123" s="163" t="str">
        <f>Notes!F4</f>
        <v>1930 - 1940</v>
      </c>
      <c r="C123" s="203"/>
      <c r="D123" s="203"/>
      <c r="E123" s="204"/>
      <c r="F123" s="205"/>
      <c r="G123" s="206"/>
      <c r="J123" s="11"/>
      <c r="K123" s="263"/>
      <c r="L123" s="3"/>
      <c r="M123" s="3"/>
      <c r="N123" s="3"/>
    </row>
    <row r="124" spans="1:14" ht="12.75">
      <c r="A124" s="189">
        <v>2</v>
      </c>
      <c r="B124" s="85" t="str">
        <f>Notes!F5</f>
        <v>1940 - 2015</v>
      </c>
      <c r="C124" s="85">
        <f>M14</f>
        <v>0</v>
      </c>
      <c r="D124" s="85">
        <f>M15</f>
        <v>0</v>
      </c>
      <c r="E124" s="197">
        <f>M16</f>
        <v>0</v>
      </c>
      <c r="F124" s="198"/>
      <c r="G124" s="217">
        <f>M17</f>
        <v>0</v>
      </c>
      <c r="J124" s="11"/>
      <c r="K124" s="262"/>
      <c r="L124" s="3"/>
      <c r="M124" s="3"/>
      <c r="N124" s="3"/>
    </row>
    <row r="125" spans="1:14" ht="12.75">
      <c r="A125" s="189" t="s">
        <v>23</v>
      </c>
      <c r="B125" s="86" t="str">
        <f>Notes!F6</f>
        <v>2015 - 2030</v>
      </c>
      <c r="C125" s="203"/>
      <c r="D125" s="203"/>
      <c r="E125" s="204"/>
      <c r="F125" s="205"/>
      <c r="G125" s="218"/>
      <c r="J125" s="11"/>
      <c r="K125" s="263"/>
      <c r="L125" s="3"/>
      <c r="M125" s="3"/>
      <c r="N125" s="3"/>
    </row>
    <row r="126" spans="1:14" ht="13.5" thickBot="1">
      <c r="A126" s="190">
        <v>3</v>
      </c>
      <c r="B126" s="191" t="str">
        <f>Notes!F7</f>
        <v>2030 - 2105</v>
      </c>
      <c r="C126" s="191">
        <f>N14</f>
        <v>0</v>
      </c>
      <c r="D126" s="191">
        <f>N15</f>
        <v>0</v>
      </c>
      <c r="E126" s="219">
        <f>N16</f>
        <v>0</v>
      </c>
      <c r="F126" s="220"/>
      <c r="G126" s="221">
        <f>N17</f>
        <v>0</v>
      </c>
      <c r="J126" s="3"/>
      <c r="K126" s="263"/>
      <c r="L126" s="3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440"/>
      <c r="K127" s="440"/>
      <c r="L127" s="440"/>
      <c r="M127" s="3"/>
      <c r="N127" s="3"/>
    </row>
    <row r="128" spans="1:14" ht="12.75">
      <c r="A128" s="50"/>
      <c r="B128" s="89"/>
      <c r="C128" s="42"/>
      <c r="D128" s="42"/>
      <c r="E128" s="43"/>
      <c r="F128" s="43"/>
      <c r="G128" s="42"/>
      <c r="J128" s="441"/>
      <c r="K128" s="441"/>
      <c r="L128" s="441"/>
      <c r="M128" s="3"/>
      <c r="N128" s="3"/>
    </row>
    <row r="129" spans="1:14" ht="12.75">
      <c r="A129" s="14"/>
      <c r="B129" s="26"/>
      <c r="C129" s="28"/>
      <c r="D129" s="28"/>
      <c r="E129" s="29"/>
      <c r="F129" s="29"/>
      <c r="G129" s="28"/>
      <c r="J129" s="440"/>
      <c r="K129" s="440"/>
      <c r="L129" s="440"/>
      <c r="M129" s="3"/>
      <c r="N129" s="3"/>
    </row>
    <row r="130" spans="1:14" ht="13.5" thickBot="1">
      <c r="A130" s="468" t="s">
        <v>86</v>
      </c>
      <c r="B130" s="469"/>
      <c r="C130" s="469"/>
      <c r="D130" s="469"/>
      <c r="E130" s="469"/>
      <c r="F130" s="469"/>
      <c r="G130" s="470"/>
      <c r="J130" s="441"/>
      <c r="K130" s="441"/>
      <c r="L130" s="441"/>
      <c r="M130" s="3"/>
      <c r="N130" s="3"/>
    </row>
    <row r="131" spans="1:14" ht="12.75">
      <c r="A131" s="67" t="s">
        <v>22</v>
      </c>
      <c r="B131" s="62" t="s">
        <v>24</v>
      </c>
      <c r="C131" s="62" t="s">
        <v>25</v>
      </c>
      <c r="D131" s="62" t="s">
        <v>26</v>
      </c>
      <c r="E131" s="54" t="s">
        <v>3</v>
      </c>
      <c r="F131" s="187"/>
      <c r="G131" s="56" t="s">
        <v>143</v>
      </c>
      <c r="J131" s="11"/>
      <c r="K131" s="3"/>
      <c r="L131" s="3"/>
      <c r="M131" s="3"/>
      <c r="N131" s="3"/>
    </row>
    <row r="132" spans="1:14" ht="12.75">
      <c r="A132" s="195">
        <v>1</v>
      </c>
      <c r="B132" s="163" t="str">
        <f>Notes!F3</f>
        <v>1855 - 1930</v>
      </c>
      <c r="C132" s="163">
        <f>O14</f>
        <v>0</v>
      </c>
      <c r="D132" s="163">
        <f>O15</f>
        <v>0</v>
      </c>
      <c r="E132" s="164">
        <f>O16</f>
        <v>0</v>
      </c>
      <c r="F132" s="165"/>
      <c r="G132" s="196">
        <f>O17</f>
        <v>0</v>
      </c>
      <c r="J132" s="11"/>
      <c r="K132" s="3"/>
      <c r="L132" s="3"/>
      <c r="M132" s="3"/>
      <c r="N132" s="3"/>
    </row>
    <row r="133" spans="1:14" ht="12.75">
      <c r="A133" s="195" t="s">
        <v>23</v>
      </c>
      <c r="B133" s="163" t="str">
        <f>Notes!F4</f>
        <v>1930 - 1940</v>
      </c>
      <c r="C133" s="203"/>
      <c r="D133" s="203"/>
      <c r="E133" s="204"/>
      <c r="F133" s="205"/>
      <c r="G133" s="206"/>
      <c r="J133" s="11"/>
      <c r="K133" s="3"/>
      <c r="L133" s="3"/>
      <c r="M133" s="3"/>
      <c r="N133" s="3"/>
    </row>
    <row r="134" spans="1:14" ht="12.75">
      <c r="A134" s="59">
        <v>2</v>
      </c>
      <c r="B134" s="85" t="str">
        <f>Notes!F5</f>
        <v>1940 - 2015</v>
      </c>
      <c r="C134" s="85">
        <f>P14</f>
        <v>0</v>
      </c>
      <c r="D134" s="85">
        <f>P15</f>
        <v>0</v>
      </c>
      <c r="E134" s="197">
        <f>P16</f>
        <v>0</v>
      </c>
      <c r="F134" s="198"/>
      <c r="G134" s="222">
        <f>P17</f>
        <v>0</v>
      </c>
      <c r="J134" s="11"/>
      <c r="K134" s="43"/>
      <c r="L134" s="3"/>
      <c r="M134" s="3"/>
      <c r="N134" s="3"/>
    </row>
    <row r="135" spans="1:14" ht="12.75">
      <c r="A135" s="59" t="s">
        <v>23</v>
      </c>
      <c r="B135" s="86" t="str">
        <f>Notes!F6</f>
        <v>2015 - 2030</v>
      </c>
      <c r="C135" s="203"/>
      <c r="D135" s="203"/>
      <c r="E135" s="204"/>
      <c r="F135" s="205"/>
      <c r="G135" s="223"/>
      <c r="J135" s="11"/>
      <c r="K135" s="3"/>
      <c r="L135" s="3"/>
      <c r="M135" s="3"/>
      <c r="N135" s="3"/>
    </row>
    <row r="136" spans="1:14" ht="13.5" thickBot="1">
      <c r="A136" s="60">
        <v>3</v>
      </c>
      <c r="B136" s="88" t="str">
        <f>Notes!F7</f>
        <v>2030 - 2105</v>
      </c>
      <c r="C136" s="88">
        <f>Q14</f>
        <v>0</v>
      </c>
      <c r="D136" s="88">
        <f>Q15</f>
        <v>0</v>
      </c>
      <c r="E136" s="224">
        <f>Q16</f>
        <v>0</v>
      </c>
      <c r="F136" s="225"/>
      <c r="G136" s="226">
        <f>Q17</f>
        <v>0</v>
      </c>
      <c r="J136" s="3"/>
      <c r="K136" s="3"/>
      <c r="L136" s="3"/>
      <c r="M136" s="3"/>
      <c r="N136" s="3"/>
    </row>
    <row r="137" spans="2:24" ht="12.75">
      <c r="B137" s="1"/>
      <c r="E137"/>
      <c r="G137" s="1"/>
      <c r="J137" s="4"/>
      <c r="K137" s="4"/>
      <c r="L137" s="4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2:24" ht="12.75">
      <c r="B138" s="1"/>
      <c r="C138" s="8"/>
      <c r="D138" s="8"/>
      <c r="E138" s="3"/>
      <c r="F138" s="3"/>
      <c r="G138" s="8"/>
      <c r="H138" s="3"/>
      <c r="I138" s="3"/>
      <c r="J138" s="3"/>
      <c r="K138" s="3"/>
      <c r="L138" s="3"/>
      <c r="M138" s="3"/>
      <c r="N138" s="3"/>
      <c r="P138" s="11"/>
      <c r="Q138" s="11"/>
      <c r="R138" s="11"/>
      <c r="S138" s="3"/>
      <c r="T138" s="3"/>
      <c r="U138" s="3"/>
      <c r="V138" s="11"/>
      <c r="W138" s="3"/>
      <c r="X138" s="3"/>
    </row>
    <row r="139" spans="2:24" ht="12.75">
      <c r="B139" s="1"/>
      <c r="C139" s="17"/>
      <c r="D139" s="17" t="s">
        <v>61</v>
      </c>
      <c r="E139" s="7"/>
      <c r="F139" s="7">
        <f>Notes!F9</f>
        <v>0</v>
      </c>
      <c r="G139" s="1"/>
      <c r="J139" s="12" t="s">
        <v>31</v>
      </c>
      <c r="K139" s="5"/>
      <c r="L139" s="5"/>
      <c r="M139" s="3"/>
      <c r="N139" s="3"/>
      <c r="P139" s="11"/>
      <c r="Q139" s="11"/>
      <c r="R139" s="11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17" t="s">
        <v>30</v>
      </c>
      <c r="E140" s="7"/>
      <c r="G140" s="1"/>
      <c r="J140" s="37" t="s">
        <v>29</v>
      </c>
      <c r="K140" s="35">
        <f>A20+4</f>
        <v>39922</v>
      </c>
      <c r="L140" s="35">
        <f>A20+5</f>
        <v>39923</v>
      </c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17"/>
      <c r="D141" s="38" t="s">
        <v>29</v>
      </c>
      <c r="E141" s="36">
        <f>A20</f>
        <v>39918</v>
      </c>
      <c r="G141" s="1"/>
      <c r="J141" s="4"/>
      <c r="K141" s="4"/>
      <c r="L141" s="4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1"/>
      <c r="E142"/>
      <c r="G142" s="1"/>
      <c r="J142" s="4"/>
      <c r="K142" s="4"/>
      <c r="L142" s="4"/>
      <c r="M142" s="3"/>
      <c r="N142" s="3"/>
      <c r="P142" s="3"/>
      <c r="Q142" s="20">
        <f>E141</f>
        <v>39918</v>
      </c>
      <c r="R142" s="3"/>
      <c r="S142" s="3"/>
      <c r="T142" s="3"/>
      <c r="U142" s="3"/>
      <c r="V142" s="3"/>
      <c r="W142" s="3"/>
      <c r="X142" s="3"/>
    </row>
    <row r="143" spans="1:14" ht="13.5" thickBot="1">
      <c r="A143" s="471" t="s">
        <v>57</v>
      </c>
      <c r="B143" s="472"/>
      <c r="C143" s="472"/>
      <c r="D143" s="472"/>
      <c r="E143" s="472"/>
      <c r="F143" s="472"/>
      <c r="G143" s="473"/>
      <c r="J143" s="4"/>
      <c r="K143" s="4"/>
      <c r="L143" s="4"/>
      <c r="M143" s="3"/>
      <c r="N143" s="3"/>
    </row>
    <row r="144" spans="1:20" ht="12.75">
      <c r="A144" s="61" t="s">
        <v>22</v>
      </c>
      <c r="B144" s="53" t="s">
        <v>24</v>
      </c>
      <c r="C144" s="53" t="s">
        <v>25</v>
      </c>
      <c r="D144" s="53" t="s">
        <v>26</v>
      </c>
      <c r="E144" s="54" t="s">
        <v>3</v>
      </c>
      <c r="F144" s="187"/>
      <c r="G144" s="56" t="s">
        <v>143</v>
      </c>
      <c r="J144" s="4" t="s">
        <v>81</v>
      </c>
      <c r="K144" s="4"/>
      <c r="L144" s="4"/>
      <c r="M144" s="3"/>
      <c r="N144" s="61" t="s">
        <v>22</v>
      </c>
      <c r="O144" s="53" t="s">
        <v>24</v>
      </c>
      <c r="P144" s="53" t="s">
        <v>117</v>
      </c>
      <c r="Q144" s="53" t="s">
        <v>118</v>
      </c>
      <c r="R144" s="53" t="s">
        <v>119</v>
      </c>
      <c r="S144" s="53" t="s">
        <v>120</v>
      </c>
      <c r="T144" s="53" t="s">
        <v>121</v>
      </c>
    </row>
    <row r="145" spans="1:20" ht="12.75">
      <c r="A145" s="57">
        <v>1</v>
      </c>
      <c r="B145" s="85" t="str">
        <f>Notes!F3</f>
        <v>1855 - 1930</v>
      </c>
      <c r="C145" s="85">
        <f>C20</f>
        <v>0</v>
      </c>
      <c r="D145" s="85">
        <f>C21</f>
        <v>0</v>
      </c>
      <c r="E145" s="197">
        <f>C22</f>
        <v>0</v>
      </c>
      <c r="F145" s="198"/>
      <c r="G145" s="199">
        <f>C23</f>
        <v>0</v>
      </c>
      <c r="J145" s="4"/>
      <c r="K145" s="4"/>
      <c r="L145" s="4"/>
      <c r="M145" s="3"/>
      <c r="N145" s="57">
        <v>1</v>
      </c>
      <c r="O145" s="85" t="str">
        <f>B145</f>
        <v>1855 - 1930</v>
      </c>
      <c r="P145" s="85">
        <f>C145</f>
        <v>0</v>
      </c>
      <c r="Q145" s="85">
        <f>C154</f>
        <v>0</v>
      </c>
      <c r="R145" s="85">
        <f>C164</f>
        <v>0</v>
      </c>
      <c r="S145" s="85">
        <f>C174</f>
        <v>0</v>
      </c>
      <c r="T145" s="85">
        <f>C184</f>
        <v>0</v>
      </c>
    </row>
    <row r="146" spans="1:20" ht="12.75">
      <c r="A146" s="283" t="s">
        <v>23</v>
      </c>
      <c r="B146" s="85" t="str">
        <f>Notes!F4</f>
        <v>1930 - 1940</v>
      </c>
      <c r="C146" s="203"/>
      <c r="D146" s="203"/>
      <c r="E146" s="204"/>
      <c r="F146" s="205"/>
      <c r="G146" s="206"/>
      <c r="J146" s="4"/>
      <c r="K146" s="4"/>
      <c r="L146" s="4"/>
      <c r="M146" s="3"/>
      <c r="N146" s="283" t="s">
        <v>23</v>
      </c>
      <c r="O146" s="85" t="str">
        <f>B146</f>
        <v>1930 - 1940</v>
      </c>
      <c r="P146" s="203"/>
      <c r="Q146" s="203"/>
      <c r="R146" s="204"/>
      <c r="S146" s="205"/>
      <c r="T146" s="206"/>
    </row>
    <row r="147" spans="1:20" ht="13.5" thickBot="1">
      <c r="A147" s="58">
        <v>2</v>
      </c>
      <c r="B147" s="87" t="str">
        <f>Notes!F5</f>
        <v>1940 - 2015</v>
      </c>
      <c r="C147" s="87">
        <f>D20</f>
        <v>0</v>
      </c>
      <c r="D147" s="87">
        <f>D21</f>
        <v>0</v>
      </c>
      <c r="E147" s="200">
        <f>D22</f>
        <v>0</v>
      </c>
      <c r="F147" s="201"/>
      <c r="G147" s="202">
        <f>D23</f>
        <v>0</v>
      </c>
      <c r="J147" s="4"/>
      <c r="K147" s="4"/>
      <c r="L147" s="4"/>
      <c r="M147" s="3"/>
      <c r="N147" s="58">
        <v>2</v>
      </c>
      <c r="O147" s="87" t="str">
        <f>B147</f>
        <v>1940 - 2015</v>
      </c>
      <c r="P147" s="87">
        <f>C147</f>
        <v>0</v>
      </c>
      <c r="Q147" s="87">
        <f>C156</f>
        <v>0</v>
      </c>
      <c r="R147" s="87">
        <f>C166</f>
        <v>0</v>
      </c>
      <c r="S147" s="87">
        <f>C176</f>
        <v>0</v>
      </c>
      <c r="T147" s="87">
        <f>C186</f>
        <v>0</v>
      </c>
    </row>
    <row r="148" spans="1:20" ht="13.5" thickBot="1">
      <c r="A148" s="57" t="s">
        <v>23</v>
      </c>
      <c r="B148" s="87" t="str">
        <f>Notes!F6</f>
        <v>2015 - 2030</v>
      </c>
      <c r="C148" s="203"/>
      <c r="D148" s="203"/>
      <c r="E148" s="204"/>
      <c r="F148" s="205"/>
      <c r="G148" s="206"/>
      <c r="J148" s="4"/>
      <c r="K148" s="4"/>
      <c r="L148" s="4"/>
      <c r="M148" s="3"/>
      <c r="N148" s="57" t="s">
        <v>23</v>
      </c>
      <c r="O148" s="87" t="str">
        <f>B148</f>
        <v>2015 - 2030</v>
      </c>
      <c r="P148" s="203"/>
      <c r="Q148" s="203"/>
      <c r="R148" s="203"/>
      <c r="S148" s="203"/>
      <c r="T148" s="203"/>
    </row>
    <row r="149" spans="1:20" ht="13.5" thickBot="1">
      <c r="A149" s="58">
        <v>3</v>
      </c>
      <c r="B149" s="87" t="str">
        <f>Notes!F7</f>
        <v>2030 - 2105</v>
      </c>
      <c r="C149" s="87">
        <f>E20</f>
        <v>0</v>
      </c>
      <c r="D149" s="87">
        <f>E21</f>
        <v>0</v>
      </c>
      <c r="E149" s="200">
        <f>E22</f>
        <v>0</v>
      </c>
      <c r="F149" s="201"/>
      <c r="G149" s="202">
        <f>E23</f>
        <v>0</v>
      </c>
      <c r="J149" s="4"/>
      <c r="K149" s="4"/>
      <c r="L149" s="4"/>
      <c r="M149" s="3"/>
      <c r="N149" s="58">
        <v>3</v>
      </c>
      <c r="O149" s="87" t="str">
        <f>B149</f>
        <v>2030 - 2105</v>
      </c>
      <c r="P149" s="87">
        <f>C149</f>
        <v>0</v>
      </c>
      <c r="Q149" s="87">
        <f>C158</f>
        <v>0</v>
      </c>
      <c r="R149" s="87">
        <f>C168</f>
        <v>0</v>
      </c>
      <c r="S149" s="87">
        <f>C178</f>
        <v>0</v>
      </c>
      <c r="T149" s="87">
        <f>C188</f>
        <v>0</v>
      </c>
    </row>
    <row r="150" spans="3:5" ht="12.75">
      <c r="C150"/>
      <c r="D150"/>
      <c r="E150"/>
    </row>
    <row r="151" spans="1:14" ht="12.75">
      <c r="A151" s="7"/>
      <c r="B151" s="24"/>
      <c r="C151" s="24"/>
      <c r="D151" s="24"/>
      <c r="E151" s="5"/>
      <c r="F151" s="5"/>
      <c r="G151" s="24"/>
      <c r="J151" s="4"/>
      <c r="K151" s="4"/>
      <c r="L151" s="4"/>
      <c r="M151" s="3"/>
      <c r="N151" s="3"/>
    </row>
    <row r="152" spans="1:14" ht="13.5" thickBot="1">
      <c r="A152" s="474" t="s">
        <v>58</v>
      </c>
      <c r="B152" s="475"/>
      <c r="C152" s="475"/>
      <c r="D152" s="475"/>
      <c r="E152" s="475"/>
      <c r="F152" s="475"/>
      <c r="G152" s="476"/>
      <c r="J152" s="4"/>
      <c r="K152" s="4"/>
      <c r="L152" s="4"/>
      <c r="M152" s="3"/>
      <c r="N152" s="3"/>
    </row>
    <row r="153" spans="1:14" ht="12.75">
      <c r="A153" s="166" t="s">
        <v>22</v>
      </c>
      <c r="B153" s="167" t="s">
        <v>24</v>
      </c>
      <c r="C153" s="167" t="s">
        <v>25</v>
      </c>
      <c r="D153" s="167" t="s">
        <v>26</v>
      </c>
      <c r="E153" s="54" t="s">
        <v>3</v>
      </c>
      <c r="F153" s="187"/>
      <c r="G153" s="56" t="s">
        <v>143</v>
      </c>
      <c r="J153" s="4"/>
      <c r="K153" s="4"/>
      <c r="L153" s="4"/>
      <c r="M153" s="3"/>
      <c r="N153" s="3"/>
    </row>
    <row r="154" spans="1:14" ht="12.75">
      <c r="A154" s="171">
        <v>1</v>
      </c>
      <c r="B154" s="85" t="str">
        <f>Notes!F3</f>
        <v>1855 - 1930</v>
      </c>
      <c r="C154" s="85">
        <f>F20</f>
        <v>0</v>
      </c>
      <c r="D154" s="85">
        <f>F21</f>
        <v>0</v>
      </c>
      <c r="E154" s="197">
        <f>F22</f>
        <v>0</v>
      </c>
      <c r="F154" s="198"/>
      <c r="G154" s="207">
        <f>F23</f>
        <v>0</v>
      </c>
      <c r="J154" s="4"/>
      <c r="K154" s="4"/>
      <c r="L154" s="4"/>
      <c r="M154" s="3"/>
      <c r="N154" s="3"/>
    </row>
    <row r="155" spans="1:14" ht="12.75">
      <c r="A155" s="171" t="s">
        <v>23</v>
      </c>
      <c r="B155" s="85" t="str">
        <f>Notes!F4</f>
        <v>1930 - 1940</v>
      </c>
      <c r="C155" s="203"/>
      <c r="D155" s="203"/>
      <c r="E155" s="204"/>
      <c r="F155" s="205"/>
      <c r="G155" s="206"/>
      <c r="J155" s="4"/>
      <c r="K155" s="4"/>
      <c r="L155" s="4"/>
      <c r="M155" s="3"/>
      <c r="N155" s="3"/>
    </row>
    <row r="156" spans="1:14" ht="12.75">
      <c r="A156" s="172">
        <v>2</v>
      </c>
      <c r="B156" s="85" t="str">
        <f>Notes!F5</f>
        <v>1940 - 2015</v>
      </c>
      <c r="C156" s="85">
        <f>G20</f>
        <v>0</v>
      </c>
      <c r="D156" s="85">
        <f>G21</f>
        <v>0</v>
      </c>
      <c r="E156" s="197">
        <f>G22</f>
        <v>0</v>
      </c>
      <c r="F156" s="198"/>
      <c r="G156" s="207">
        <f>G23</f>
        <v>0</v>
      </c>
      <c r="J156" s="4"/>
      <c r="K156" s="4"/>
      <c r="L156" s="4"/>
      <c r="M156" s="3"/>
      <c r="N156" s="3"/>
    </row>
    <row r="157" spans="1:14" ht="12.75">
      <c r="A157" s="172" t="s">
        <v>23</v>
      </c>
      <c r="B157" s="86" t="str">
        <f>Notes!F6</f>
        <v>2015 - 2030</v>
      </c>
      <c r="C157" s="203"/>
      <c r="D157" s="203"/>
      <c r="E157" s="204"/>
      <c r="F157" s="205"/>
      <c r="G157" s="208"/>
      <c r="J157" s="5"/>
      <c r="K157" s="4"/>
      <c r="L157" s="4"/>
      <c r="M157" s="3"/>
      <c r="N157" s="3"/>
    </row>
    <row r="158" spans="1:14" ht="13.5" thickBot="1">
      <c r="A158" s="173">
        <v>3</v>
      </c>
      <c r="B158" s="174" t="str">
        <f>Notes!F7</f>
        <v>2030 - 2105</v>
      </c>
      <c r="C158" s="174">
        <f>H20</f>
        <v>0</v>
      </c>
      <c r="D158" s="174">
        <f>H21</f>
        <v>0</v>
      </c>
      <c r="E158" s="209">
        <f>H22</f>
        <v>0</v>
      </c>
      <c r="F158" s="210"/>
      <c r="G158" s="211">
        <f>H23</f>
        <v>0</v>
      </c>
      <c r="J158" s="4"/>
      <c r="K158" s="4"/>
      <c r="L158" s="4"/>
      <c r="M158" s="3"/>
      <c r="N158" s="3"/>
    </row>
    <row r="159" spans="1:14" ht="12.75">
      <c r="A159" s="14"/>
      <c r="B159" s="26"/>
      <c r="C159" s="42"/>
      <c r="D159" s="42"/>
      <c r="E159" s="43"/>
      <c r="F159" s="43"/>
      <c r="G159" s="42"/>
      <c r="J159" s="4"/>
      <c r="K159" s="4"/>
      <c r="L159" s="4"/>
      <c r="M159" s="3"/>
      <c r="N159" s="3"/>
    </row>
    <row r="160" spans="1:14" ht="12.75">
      <c r="A160" s="14"/>
      <c r="B160" s="26"/>
      <c r="C160" s="8"/>
      <c r="D160" s="8"/>
      <c r="E160" s="3"/>
      <c r="F160" s="3"/>
      <c r="G160" s="8"/>
      <c r="J160" s="4"/>
      <c r="K160" s="4"/>
      <c r="L160" s="4"/>
      <c r="M160" s="3"/>
      <c r="N160" s="3"/>
    </row>
    <row r="161" spans="1:14" ht="12.75">
      <c r="A161" s="7"/>
      <c r="B161" s="24"/>
      <c r="C161" s="24"/>
      <c r="D161" s="24"/>
      <c r="E161" s="5"/>
      <c r="F161" s="5"/>
      <c r="G161" s="24"/>
      <c r="J161" s="291"/>
      <c r="K161" s="291"/>
      <c r="L161" s="291"/>
      <c r="M161" s="3"/>
      <c r="N161" s="3"/>
    </row>
    <row r="162" spans="1:14" ht="13.5" thickBot="1">
      <c r="A162" s="477" t="s">
        <v>59</v>
      </c>
      <c r="B162" s="478"/>
      <c r="C162" s="478"/>
      <c r="D162" s="478"/>
      <c r="E162" s="478"/>
      <c r="F162" s="478"/>
      <c r="G162" s="479"/>
      <c r="J162" s="3"/>
      <c r="K162" s="3"/>
      <c r="L162" s="3"/>
      <c r="M162" s="3"/>
      <c r="N162" s="3"/>
    </row>
    <row r="163" spans="1:14" ht="12.75">
      <c r="A163" s="175" t="s">
        <v>22</v>
      </c>
      <c r="B163" s="176" t="s">
        <v>24</v>
      </c>
      <c r="C163" s="176" t="s">
        <v>25</v>
      </c>
      <c r="D163" s="176" t="s">
        <v>26</v>
      </c>
      <c r="E163" s="54" t="s">
        <v>3</v>
      </c>
      <c r="F163" s="187"/>
      <c r="G163" s="56" t="s">
        <v>143</v>
      </c>
      <c r="J163" s="11"/>
      <c r="K163" s="3"/>
      <c r="L163" s="3"/>
      <c r="M163" s="3"/>
      <c r="N163" s="3"/>
    </row>
    <row r="164" spans="1:14" ht="12.75">
      <c r="A164" s="180">
        <v>1</v>
      </c>
      <c r="B164" s="163" t="str">
        <f>Notes!F3</f>
        <v>1855 - 1930</v>
      </c>
      <c r="C164" s="163">
        <f>I20</f>
        <v>0</v>
      </c>
      <c r="D164" s="163">
        <f>I21</f>
        <v>0</v>
      </c>
      <c r="E164" s="164">
        <f>I22</f>
        <v>0</v>
      </c>
      <c r="F164" s="165"/>
      <c r="G164" s="194">
        <f>I23</f>
        <v>0</v>
      </c>
      <c r="J164" s="11"/>
      <c r="K164" s="3"/>
      <c r="L164" s="3"/>
      <c r="M164" s="3"/>
      <c r="N164" s="3"/>
    </row>
    <row r="165" spans="1:14" ht="12.75">
      <c r="A165" s="180" t="s">
        <v>23</v>
      </c>
      <c r="B165" s="163" t="str">
        <f>Notes!F4</f>
        <v>1930 - 1940</v>
      </c>
      <c r="C165" s="203"/>
      <c r="D165" s="203"/>
      <c r="E165" s="204"/>
      <c r="F165" s="205"/>
      <c r="G165" s="206"/>
      <c r="J165" s="11"/>
      <c r="K165" s="3"/>
      <c r="L165" s="3"/>
      <c r="M165" s="3"/>
      <c r="N165" s="3"/>
    </row>
    <row r="166" spans="1:14" ht="12.75">
      <c r="A166" s="181">
        <v>2</v>
      </c>
      <c r="B166" s="85" t="str">
        <f>Notes!F5</f>
        <v>1940 - 2015</v>
      </c>
      <c r="C166" s="85">
        <f>J20</f>
        <v>0</v>
      </c>
      <c r="D166" s="85">
        <f>J21</f>
        <v>0</v>
      </c>
      <c r="E166" s="197">
        <f>J22</f>
        <v>0</v>
      </c>
      <c r="F166" s="198"/>
      <c r="G166" s="212">
        <f>J23</f>
        <v>0</v>
      </c>
      <c r="J166" s="500"/>
      <c r="K166" s="501"/>
      <c r="L166" s="501"/>
      <c r="M166" s="3"/>
      <c r="N166" s="3"/>
    </row>
    <row r="167" spans="1:14" ht="12.75">
      <c r="A167" s="181" t="s">
        <v>23</v>
      </c>
      <c r="B167" s="86" t="str">
        <f>Notes!F6</f>
        <v>2015 - 2030</v>
      </c>
      <c r="C167" s="203"/>
      <c r="D167" s="203"/>
      <c r="E167" s="204"/>
      <c r="F167" s="205"/>
      <c r="G167" s="213"/>
      <c r="J167" s="11"/>
      <c r="K167" s="43"/>
      <c r="L167" s="3"/>
      <c r="M167" s="3"/>
      <c r="N167" s="3"/>
    </row>
    <row r="168" spans="1:14" ht="13.5" thickBot="1">
      <c r="A168" s="182">
        <v>3</v>
      </c>
      <c r="B168" s="183" t="str">
        <f>Notes!F7</f>
        <v>2030 - 2105</v>
      </c>
      <c r="C168" s="183">
        <f>K20</f>
        <v>0</v>
      </c>
      <c r="D168" s="183">
        <f>K21</f>
        <v>0</v>
      </c>
      <c r="E168" s="214">
        <f>K22</f>
        <v>0</v>
      </c>
      <c r="F168" s="215"/>
      <c r="G168" s="216">
        <f>K23</f>
        <v>0</v>
      </c>
      <c r="J168" s="11"/>
      <c r="K168" s="288"/>
      <c r="L168" s="3"/>
      <c r="M168" s="3"/>
      <c r="N168" s="3"/>
    </row>
    <row r="169" spans="1:14" ht="12.75">
      <c r="A169" s="14"/>
      <c r="B169" s="26"/>
      <c r="C169" s="42"/>
      <c r="D169" s="42"/>
      <c r="E169" s="43"/>
      <c r="F169" s="43"/>
      <c r="G169" s="42"/>
      <c r="J169" s="11"/>
      <c r="K169" s="43"/>
      <c r="L169" s="3"/>
      <c r="M169" s="3"/>
      <c r="N169" s="3"/>
    </row>
    <row r="170" spans="1:14" ht="12.75">
      <c r="A170" s="14"/>
      <c r="B170" s="26"/>
      <c r="C170" s="8"/>
      <c r="D170" s="8"/>
      <c r="E170" s="3"/>
      <c r="F170" s="3"/>
      <c r="G170" s="8"/>
      <c r="J170" s="11"/>
      <c r="K170" s="11"/>
      <c r="L170" s="3"/>
      <c r="M170" s="3"/>
      <c r="N170" s="3"/>
    </row>
    <row r="171" spans="1:14" ht="12.75">
      <c r="A171" s="7"/>
      <c r="B171" s="24"/>
      <c r="C171" s="24"/>
      <c r="D171" s="24"/>
      <c r="E171" s="5"/>
      <c r="F171" s="5"/>
      <c r="G171" s="24"/>
      <c r="J171" s="11"/>
      <c r="K171" s="3"/>
      <c r="L171" s="3"/>
      <c r="M171" s="3"/>
      <c r="N171" s="3"/>
    </row>
    <row r="172" spans="1:14" ht="13.5" thickBot="1">
      <c r="A172" s="442" t="s">
        <v>60</v>
      </c>
      <c r="B172" s="466"/>
      <c r="C172" s="466"/>
      <c r="D172" s="466"/>
      <c r="E172" s="466"/>
      <c r="F172" s="466"/>
      <c r="G172" s="467"/>
      <c r="J172" s="261"/>
      <c r="K172" s="3"/>
      <c r="L172" s="3"/>
      <c r="M172" s="3"/>
      <c r="N172" s="3"/>
    </row>
    <row r="173" spans="1:14" ht="12.75">
      <c r="A173" s="184" t="s">
        <v>22</v>
      </c>
      <c r="B173" s="185" t="s">
        <v>24</v>
      </c>
      <c r="C173" s="185" t="s">
        <v>25</v>
      </c>
      <c r="D173" s="185" t="s">
        <v>26</v>
      </c>
      <c r="E173" s="54" t="s">
        <v>3</v>
      </c>
      <c r="F173" s="187"/>
      <c r="G173" s="56" t="s">
        <v>143</v>
      </c>
      <c r="J173" s="11"/>
      <c r="K173" s="262"/>
      <c r="L173" s="3"/>
      <c r="M173" s="3"/>
      <c r="N173" s="3"/>
    </row>
    <row r="174" spans="1:14" ht="12.75">
      <c r="A174" s="192">
        <v>1</v>
      </c>
      <c r="B174" s="163" t="str">
        <f>Notes!F3</f>
        <v>1855 - 1930</v>
      </c>
      <c r="C174" s="163">
        <f>L20</f>
        <v>0</v>
      </c>
      <c r="D174" s="163">
        <f>L21</f>
        <v>0</v>
      </c>
      <c r="E174" s="164">
        <f>L22</f>
        <v>0</v>
      </c>
      <c r="F174" s="165"/>
      <c r="G174" s="193">
        <f>L23</f>
        <v>0</v>
      </c>
      <c r="J174" s="11"/>
      <c r="K174" s="263"/>
      <c r="L174" s="3"/>
      <c r="M174" s="3"/>
      <c r="N174" s="3"/>
    </row>
    <row r="175" spans="1:14" ht="12.75">
      <c r="A175" s="192" t="s">
        <v>23</v>
      </c>
      <c r="B175" s="163" t="str">
        <f>Notes!F4</f>
        <v>1930 - 1940</v>
      </c>
      <c r="C175" s="203"/>
      <c r="D175" s="203"/>
      <c r="E175" s="204"/>
      <c r="F175" s="205"/>
      <c r="G175" s="206"/>
      <c r="J175" s="11"/>
      <c r="K175" s="263"/>
      <c r="L175" s="3"/>
      <c r="M175" s="3"/>
      <c r="N175" s="3"/>
    </row>
    <row r="176" spans="1:14" ht="12.75">
      <c r="A176" s="189">
        <v>2</v>
      </c>
      <c r="B176" s="85" t="str">
        <f>Notes!F5</f>
        <v>1940 - 2015</v>
      </c>
      <c r="C176" s="85">
        <f>M20</f>
        <v>0</v>
      </c>
      <c r="D176" s="85">
        <f>M21</f>
        <v>0</v>
      </c>
      <c r="E176" s="197">
        <f>M22</f>
        <v>0</v>
      </c>
      <c r="F176" s="198"/>
      <c r="G176" s="217">
        <f>M23</f>
        <v>0</v>
      </c>
      <c r="J176" s="11"/>
      <c r="K176" s="262"/>
      <c r="L176" s="3"/>
      <c r="M176" s="3"/>
      <c r="N176" s="3"/>
    </row>
    <row r="177" spans="1:14" ht="12.75">
      <c r="A177" s="189" t="s">
        <v>23</v>
      </c>
      <c r="B177" s="86" t="str">
        <f>Notes!F6</f>
        <v>2015 - 2030</v>
      </c>
      <c r="C177" s="203"/>
      <c r="D177" s="203"/>
      <c r="E177" s="204"/>
      <c r="F177" s="205"/>
      <c r="G177" s="218"/>
      <c r="J177" s="11"/>
      <c r="K177" s="263"/>
      <c r="L177" s="3"/>
      <c r="M177" s="3"/>
      <c r="N177" s="3"/>
    </row>
    <row r="178" spans="1:14" ht="13.5" thickBot="1">
      <c r="A178" s="190">
        <v>3</v>
      </c>
      <c r="B178" s="191" t="str">
        <f>Notes!F7</f>
        <v>2030 - 2105</v>
      </c>
      <c r="C178" s="191">
        <f>N20</f>
        <v>0</v>
      </c>
      <c r="D178" s="191">
        <f>N21</f>
        <v>0</v>
      </c>
      <c r="E178" s="219">
        <f>N22</f>
        <v>0</v>
      </c>
      <c r="F178" s="220"/>
      <c r="G178" s="221">
        <f>N23</f>
        <v>0</v>
      </c>
      <c r="J178" s="3"/>
      <c r="K178" s="263"/>
      <c r="L178" s="3"/>
      <c r="M178" s="3"/>
      <c r="N178" s="3"/>
    </row>
    <row r="179" spans="1:14" ht="12.75">
      <c r="A179" s="50"/>
      <c r="B179" s="89"/>
      <c r="C179" s="42"/>
      <c r="D179" s="42"/>
      <c r="E179" s="43"/>
      <c r="F179" s="43"/>
      <c r="G179" s="42"/>
      <c r="J179" s="440"/>
      <c r="K179" s="440"/>
      <c r="L179" s="440"/>
      <c r="M179" s="3"/>
      <c r="N179" s="3"/>
    </row>
    <row r="180" spans="1:14" ht="12.75">
      <c r="A180" s="50"/>
      <c r="B180" s="89"/>
      <c r="C180" s="42"/>
      <c r="D180" s="42"/>
      <c r="E180" s="43"/>
      <c r="F180" s="43"/>
      <c r="G180" s="42"/>
      <c r="J180" s="441"/>
      <c r="K180" s="441"/>
      <c r="L180" s="441"/>
      <c r="M180" s="3"/>
      <c r="N180" s="3"/>
    </row>
    <row r="181" spans="1:14" ht="12.75">
      <c r="A181" s="14"/>
      <c r="B181" s="26"/>
      <c r="C181" s="28"/>
      <c r="D181" s="28"/>
      <c r="E181" s="29"/>
      <c r="F181" s="29"/>
      <c r="G181" s="28"/>
      <c r="J181" s="11"/>
      <c r="K181" s="3"/>
      <c r="L181" s="3"/>
      <c r="M181" s="3"/>
      <c r="N181" s="3"/>
    </row>
    <row r="182" spans="1:14" ht="13.5" thickBot="1">
      <c r="A182" s="468" t="s">
        <v>86</v>
      </c>
      <c r="B182" s="469"/>
      <c r="C182" s="469"/>
      <c r="D182" s="469"/>
      <c r="E182" s="469"/>
      <c r="F182" s="469"/>
      <c r="G182" s="470"/>
      <c r="J182" s="443"/>
      <c r="K182" s="443"/>
      <c r="L182" s="443"/>
      <c r="M182" s="3"/>
      <c r="N182" s="3"/>
    </row>
    <row r="183" spans="1:14" ht="12.75">
      <c r="A183" s="67" t="s">
        <v>22</v>
      </c>
      <c r="B183" s="62" t="s">
        <v>24</v>
      </c>
      <c r="C183" s="62" t="s">
        <v>25</v>
      </c>
      <c r="D183" s="62" t="s">
        <v>26</v>
      </c>
      <c r="E183" s="54" t="s">
        <v>3</v>
      </c>
      <c r="F183" s="187"/>
      <c r="G183" s="56" t="s">
        <v>143</v>
      </c>
      <c r="J183" s="443"/>
      <c r="K183" s="443"/>
      <c r="L183" s="443"/>
      <c r="M183" s="3"/>
      <c r="N183" s="3"/>
    </row>
    <row r="184" spans="1:14" ht="12.75">
      <c r="A184" s="195">
        <v>1</v>
      </c>
      <c r="B184" s="163" t="str">
        <f>Notes!F3</f>
        <v>1855 - 1930</v>
      </c>
      <c r="C184" s="163">
        <f>O20</f>
        <v>0</v>
      </c>
      <c r="D184" s="163">
        <f>O21</f>
        <v>0</v>
      </c>
      <c r="E184" s="164">
        <f>O22</f>
        <v>0</v>
      </c>
      <c r="F184" s="165"/>
      <c r="G184" s="196">
        <f>O23</f>
        <v>0</v>
      </c>
      <c r="J184" s="440"/>
      <c r="K184" s="440"/>
      <c r="L184" s="440"/>
      <c r="M184" s="3"/>
      <c r="N184" s="3"/>
    </row>
    <row r="185" spans="1:14" ht="12.75">
      <c r="A185" s="195" t="s">
        <v>23</v>
      </c>
      <c r="B185" s="163" t="str">
        <f>Notes!F4</f>
        <v>1930 - 1940</v>
      </c>
      <c r="C185" s="203"/>
      <c r="D185" s="203"/>
      <c r="E185" s="204"/>
      <c r="F185" s="205"/>
      <c r="G185" s="206"/>
      <c r="J185" s="293"/>
      <c r="K185" s="293"/>
      <c r="L185" s="293"/>
      <c r="M185" s="3"/>
      <c r="N185" s="3"/>
    </row>
    <row r="186" spans="1:14" ht="12.75">
      <c r="A186" s="59">
        <v>2</v>
      </c>
      <c r="B186" s="85" t="str">
        <f>Notes!F5</f>
        <v>1940 - 2015</v>
      </c>
      <c r="C186" s="85">
        <f>P20</f>
        <v>0</v>
      </c>
      <c r="D186" s="85">
        <f>P21</f>
        <v>0</v>
      </c>
      <c r="E186" s="197">
        <f>P22</f>
        <v>0</v>
      </c>
      <c r="F186" s="198"/>
      <c r="G186" s="222">
        <f>P23</f>
        <v>0</v>
      </c>
      <c r="J186" s="446"/>
      <c r="K186" s="446"/>
      <c r="L186" s="446"/>
      <c r="M186" s="3"/>
      <c r="N186" s="3"/>
    </row>
    <row r="187" spans="1:14" ht="12.75">
      <c r="A187" s="59" t="s">
        <v>23</v>
      </c>
      <c r="B187" s="86" t="str">
        <f>Notes!F6</f>
        <v>2015 - 2030</v>
      </c>
      <c r="C187" s="203"/>
      <c r="D187" s="203"/>
      <c r="E187" s="204"/>
      <c r="F187" s="205"/>
      <c r="G187" s="223"/>
      <c r="J187" s="11"/>
      <c r="K187" s="3"/>
      <c r="L187" s="3"/>
      <c r="M187" s="3"/>
      <c r="N187" s="3"/>
    </row>
    <row r="188" spans="1:14" ht="13.5" thickBot="1">
      <c r="A188" s="60">
        <v>3</v>
      </c>
      <c r="B188" s="88" t="str">
        <f>Notes!F7</f>
        <v>2030 - 2105</v>
      </c>
      <c r="C188" s="88">
        <f>Q20</f>
        <v>0</v>
      </c>
      <c r="D188" s="88">
        <f>Q21</f>
        <v>0</v>
      </c>
      <c r="E188" s="224">
        <f>Q22</f>
        <v>0</v>
      </c>
      <c r="F188" s="225"/>
      <c r="G188" s="226">
        <f>Q23</f>
        <v>0</v>
      </c>
      <c r="J188" s="3"/>
      <c r="K188" s="3"/>
      <c r="L188" s="3"/>
      <c r="M188" s="3"/>
      <c r="N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8"/>
      <c r="D190" s="8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8"/>
      <c r="D191" s="8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24" ht="12.75">
      <c r="B194" s="1"/>
      <c r="C194" s="17"/>
      <c r="D194" s="17" t="s">
        <v>61</v>
      </c>
      <c r="E194" s="7"/>
      <c r="F194" s="7">
        <f>Notes!F9</f>
        <v>0</v>
      </c>
      <c r="G194" s="1"/>
      <c r="J194" s="12" t="s">
        <v>31</v>
      </c>
      <c r="K194" s="5"/>
      <c r="L194" s="5"/>
      <c r="M194" s="3"/>
      <c r="N194" s="3"/>
      <c r="P194" s="11"/>
      <c r="Q194" s="11"/>
      <c r="R194" s="11"/>
      <c r="S194" s="3"/>
      <c r="T194" s="3"/>
      <c r="U194" s="3"/>
      <c r="V194" s="3"/>
      <c r="W194" s="3"/>
      <c r="X194" s="3"/>
    </row>
    <row r="195" spans="2:24" ht="12.75">
      <c r="B195" s="1"/>
      <c r="C195" s="17"/>
      <c r="D195" s="17" t="s">
        <v>30</v>
      </c>
      <c r="E195" s="7"/>
      <c r="G195" s="1"/>
      <c r="J195" s="37" t="s">
        <v>29</v>
      </c>
      <c r="K195" s="35">
        <f>E196+4</f>
        <v>39929</v>
      </c>
      <c r="L195" s="35">
        <f>E196+5</f>
        <v>39930</v>
      </c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2:24" ht="12.75">
      <c r="B196" s="1"/>
      <c r="C196" s="17"/>
      <c r="D196" s="38" t="s">
        <v>29</v>
      </c>
      <c r="E196" s="36">
        <f>A26</f>
        <v>39925</v>
      </c>
      <c r="G196" s="1"/>
      <c r="J196" s="4"/>
      <c r="K196" s="4"/>
      <c r="L196" s="4"/>
      <c r="M196" s="3"/>
      <c r="N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3"/>
      <c r="B197" s="1"/>
      <c r="E197"/>
      <c r="G197" s="1"/>
      <c r="J197" s="4"/>
      <c r="K197" s="4"/>
      <c r="L197" s="4"/>
      <c r="M197" s="3"/>
      <c r="N197" s="3"/>
      <c r="P197" s="3"/>
      <c r="Q197" s="20">
        <f>E196</f>
        <v>39925</v>
      </c>
      <c r="R197" s="3"/>
      <c r="S197" s="3"/>
      <c r="T197" s="3"/>
      <c r="U197" s="3"/>
      <c r="V197" s="3"/>
      <c r="W197" s="3"/>
      <c r="X197" s="3"/>
    </row>
    <row r="198" spans="1:14" ht="13.5" thickBot="1">
      <c r="A198" s="471" t="s">
        <v>57</v>
      </c>
      <c r="B198" s="472"/>
      <c r="C198" s="472"/>
      <c r="D198" s="472"/>
      <c r="E198" s="472"/>
      <c r="F198" s="472"/>
      <c r="G198" s="473"/>
      <c r="J198" s="4"/>
      <c r="K198" s="4"/>
      <c r="L198" s="4"/>
      <c r="M198" s="3"/>
      <c r="N198" s="3"/>
    </row>
    <row r="199" spans="1:20" ht="12.75">
      <c r="A199" s="61" t="s">
        <v>22</v>
      </c>
      <c r="B199" s="53" t="s">
        <v>24</v>
      </c>
      <c r="C199" s="53" t="s">
        <v>25</v>
      </c>
      <c r="D199" s="53" t="s">
        <v>26</v>
      </c>
      <c r="E199" s="54" t="s">
        <v>3</v>
      </c>
      <c r="F199" s="187"/>
      <c r="G199" s="56" t="s">
        <v>143</v>
      </c>
      <c r="J199" s="4" t="s">
        <v>81</v>
      </c>
      <c r="K199" s="4"/>
      <c r="L199" s="4"/>
      <c r="M199" s="3"/>
      <c r="N199" s="61" t="s">
        <v>22</v>
      </c>
      <c r="O199" s="53" t="s">
        <v>24</v>
      </c>
      <c r="P199" s="53" t="s">
        <v>117</v>
      </c>
      <c r="Q199" s="53" t="s">
        <v>118</v>
      </c>
      <c r="R199" s="53" t="s">
        <v>119</v>
      </c>
      <c r="S199" s="53" t="s">
        <v>120</v>
      </c>
      <c r="T199" s="53" t="s">
        <v>121</v>
      </c>
    </row>
    <row r="200" spans="1:20" ht="12.75">
      <c r="A200" s="57">
        <v>1</v>
      </c>
      <c r="B200" s="85" t="str">
        <f>Notes!F3</f>
        <v>1855 - 1930</v>
      </c>
      <c r="C200" s="85">
        <f>C26</f>
        <v>0</v>
      </c>
      <c r="D200" s="85">
        <f>C27</f>
        <v>0</v>
      </c>
      <c r="E200" s="197">
        <f>C28</f>
        <v>0</v>
      </c>
      <c r="F200" s="198"/>
      <c r="G200" s="199">
        <f>C29</f>
        <v>0</v>
      </c>
      <c r="J200" s="4"/>
      <c r="K200" s="4"/>
      <c r="L200" s="4"/>
      <c r="M200" s="3"/>
      <c r="N200" s="57">
        <v>1</v>
      </c>
      <c r="O200" s="85" t="str">
        <f>B200</f>
        <v>1855 - 1930</v>
      </c>
      <c r="P200" s="85">
        <f>C200</f>
        <v>0</v>
      </c>
      <c r="Q200" s="85">
        <f>C209</f>
        <v>0</v>
      </c>
      <c r="R200" s="85">
        <f>C219</f>
        <v>0</v>
      </c>
      <c r="S200" s="85">
        <f>C229</f>
        <v>0</v>
      </c>
      <c r="T200" s="85">
        <f>C239</f>
        <v>0</v>
      </c>
    </row>
    <row r="201" spans="1:20" ht="12.75">
      <c r="A201" s="283" t="s">
        <v>23</v>
      </c>
      <c r="B201" s="85" t="str">
        <f>Notes!F4</f>
        <v>1930 - 1940</v>
      </c>
      <c r="C201" s="203"/>
      <c r="D201" s="203"/>
      <c r="E201" s="204"/>
      <c r="F201" s="205"/>
      <c r="G201" s="206"/>
      <c r="J201" s="4"/>
      <c r="K201" s="4"/>
      <c r="L201" s="4"/>
      <c r="M201" s="3"/>
      <c r="N201" s="283" t="s">
        <v>23</v>
      </c>
      <c r="O201" s="85" t="str">
        <f>B201</f>
        <v>1930 - 1940</v>
      </c>
      <c r="P201" s="203"/>
      <c r="Q201" s="203"/>
      <c r="R201" s="204"/>
      <c r="S201" s="205"/>
      <c r="T201" s="206"/>
    </row>
    <row r="202" spans="1:20" ht="13.5" thickBot="1">
      <c r="A202" s="58">
        <v>2</v>
      </c>
      <c r="B202" s="87" t="str">
        <f>Notes!F5</f>
        <v>1940 - 2015</v>
      </c>
      <c r="C202" s="87">
        <f>D26</f>
        <v>0</v>
      </c>
      <c r="D202" s="87">
        <f>D27</f>
        <v>0</v>
      </c>
      <c r="E202" s="200">
        <f>D28</f>
        <v>0</v>
      </c>
      <c r="F202" s="201"/>
      <c r="G202" s="202">
        <f>D29</f>
        <v>0</v>
      </c>
      <c r="J202" s="4"/>
      <c r="K202" s="4"/>
      <c r="L202" s="4"/>
      <c r="M202" s="3"/>
      <c r="N202" s="58">
        <v>2</v>
      </c>
      <c r="O202" s="87" t="str">
        <f>B202</f>
        <v>1940 - 2015</v>
      </c>
      <c r="P202" s="87">
        <f>C202</f>
        <v>0</v>
      </c>
      <c r="Q202" s="87">
        <f>C211</f>
        <v>0</v>
      </c>
      <c r="R202" s="87">
        <f>C221</f>
        <v>0</v>
      </c>
      <c r="S202" s="87">
        <f>C231</f>
        <v>0</v>
      </c>
      <c r="T202" s="87">
        <f>C241</f>
        <v>0</v>
      </c>
    </row>
    <row r="203" spans="1:20" ht="13.5" thickBot="1">
      <c r="A203" s="57" t="s">
        <v>23</v>
      </c>
      <c r="B203" s="87" t="str">
        <f>Notes!F6</f>
        <v>2015 - 2030</v>
      </c>
      <c r="C203" s="203"/>
      <c r="D203" s="203"/>
      <c r="E203" s="204"/>
      <c r="F203" s="205"/>
      <c r="G203" s="206"/>
      <c r="J203" s="4"/>
      <c r="K203" s="4"/>
      <c r="L203" s="4"/>
      <c r="M203" s="3"/>
      <c r="N203" s="57" t="s">
        <v>23</v>
      </c>
      <c r="O203" s="87" t="str">
        <f>B203</f>
        <v>2015 - 2030</v>
      </c>
      <c r="P203" s="203"/>
      <c r="Q203" s="203"/>
      <c r="R203" s="203"/>
      <c r="S203" s="203"/>
      <c r="T203" s="203"/>
    </row>
    <row r="204" spans="1:20" ht="13.5" thickBot="1">
      <c r="A204" s="58">
        <v>3</v>
      </c>
      <c r="B204" s="87" t="str">
        <f>Notes!F7</f>
        <v>2030 - 2105</v>
      </c>
      <c r="C204" s="87">
        <f>E26</f>
        <v>0</v>
      </c>
      <c r="D204" s="87">
        <f>E27</f>
        <v>0</v>
      </c>
      <c r="E204" s="200">
        <f>E28</f>
        <v>0</v>
      </c>
      <c r="F204" s="201"/>
      <c r="G204" s="202">
        <f>E29</f>
        <v>0</v>
      </c>
      <c r="J204" s="4"/>
      <c r="K204" s="4"/>
      <c r="L204" s="4"/>
      <c r="M204" s="3"/>
      <c r="N204" s="58">
        <v>3</v>
      </c>
      <c r="O204" s="87" t="str">
        <f>B204</f>
        <v>2030 - 2105</v>
      </c>
      <c r="P204" s="87">
        <f>C204</f>
        <v>0</v>
      </c>
      <c r="Q204" s="87">
        <f>C213</f>
        <v>0</v>
      </c>
      <c r="R204" s="87">
        <f>C223</f>
        <v>0</v>
      </c>
      <c r="S204" s="87">
        <f>C233</f>
        <v>0</v>
      </c>
      <c r="T204" s="87">
        <f>C243</f>
        <v>0</v>
      </c>
    </row>
    <row r="205" spans="3:5" ht="12.75">
      <c r="C205"/>
      <c r="D205"/>
      <c r="E205"/>
    </row>
    <row r="206" spans="1:14" ht="12.75">
      <c r="A206" s="7"/>
      <c r="B206" s="24"/>
      <c r="C206" s="24"/>
      <c r="D206" s="24"/>
      <c r="E206" s="5"/>
      <c r="F206" s="5"/>
      <c r="G206" s="24"/>
      <c r="J206" s="4"/>
      <c r="K206" s="4"/>
      <c r="L206" s="4"/>
      <c r="M206" s="3"/>
      <c r="N206" s="3"/>
    </row>
    <row r="207" spans="1:14" ht="13.5" thickBot="1">
      <c r="A207" s="474" t="s">
        <v>58</v>
      </c>
      <c r="B207" s="475"/>
      <c r="C207" s="475"/>
      <c r="D207" s="475"/>
      <c r="E207" s="475"/>
      <c r="F207" s="475"/>
      <c r="G207" s="476"/>
      <c r="J207" s="4"/>
      <c r="K207" s="4"/>
      <c r="L207" s="4"/>
      <c r="M207" s="3"/>
      <c r="N207" s="3"/>
    </row>
    <row r="208" spans="1:14" ht="12.75">
      <c r="A208" s="166" t="s">
        <v>22</v>
      </c>
      <c r="B208" s="167" t="s">
        <v>24</v>
      </c>
      <c r="C208" s="167" t="s">
        <v>25</v>
      </c>
      <c r="D208" s="167" t="s">
        <v>26</v>
      </c>
      <c r="E208" s="54" t="s">
        <v>3</v>
      </c>
      <c r="F208" s="187"/>
      <c r="G208" s="56" t="s">
        <v>143</v>
      </c>
      <c r="J208" s="4"/>
      <c r="K208" s="4"/>
      <c r="L208" s="4"/>
      <c r="M208" s="3"/>
      <c r="N208" s="3"/>
    </row>
    <row r="209" spans="1:14" ht="12.75">
      <c r="A209" s="171">
        <v>1</v>
      </c>
      <c r="B209" s="85" t="str">
        <f>Notes!F3</f>
        <v>1855 - 1930</v>
      </c>
      <c r="C209" s="85">
        <f>F26</f>
        <v>0</v>
      </c>
      <c r="D209" s="85">
        <f>F27</f>
        <v>0</v>
      </c>
      <c r="E209" s="197">
        <f>F28</f>
        <v>0</v>
      </c>
      <c r="F209" s="198"/>
      <c r="G209" s="207">
        <f>F29</f>
        <v>0</v>
      </c>
      <c r="J209" s="4"/>
      <c r="K209" s="4"/>
      <c r="L209" s="4"/>
      <c r="M209" s="3"/>
      <c r="N209" s="3"/>
    </row>
    <row r="210" spans="1:14" ht="12.75">
      <c r="A210" s="171" t="s">
        <v>23</v>
      </c>
      <c r="B210" s="85" t="str">
        <f>Notes!F4</f>
        <v>1930 - 1940</v>
      </c>
      <c r="C210" s="203"/>
      <c r="D210" s="203"/>
      <c r="E210" s="204"/>
      <c r="F210" s="205"/>
      <c r="G210" s="206"/>
      <c r="J210" s="4"/>
      <c r="K210" s="4"/>
      <c r="L210" s="4"/>
      <c r="M210" s="3"/>
      <c r="N210" s="3"/>
    </row>
    <row r="211" spans="1:14" ht="12.75">
      <c r="A211" s="172">
        <v>2</v>
      </c>
      <c r="B211" s="85" t="str">
        <f>Notes!F5</f>
        <v>1940 - 2015</v>
      </c>
      <c r="C211" s="85">
        <f>G26</f>
        <v>0</v>
      </c>
      <c r="D211" s="85">
        <f>G27</f>
        <v>0</v>
      </c>
      <c r="E211" s="197">
        <f>G28</f>
        <v>0</v>
      </c>
      <c r="F211" s="198"/>
      <c r="G211" s="207">
        <f>G29</f>
        <v>0</v>
      </c>
      <c r="J211" s="4"/>
      <c r="K211" s="4"/>
      <c r="L211" s="4"/>
      <c r="M211" s="3"/>
      <c r="N211" s="3"/>
    </row>
    <row r="212" spans="1:14" ht="12.75">
      <c r="A212" s="172" t="s">
        <v>23</v>
      </c>
      <c r="B212" s="86" t="str">
        <f>Notes!F6</f>
        <v>2015 - 2030</v>
      </c>
      <c r="C212" s="203"/>
      <c r="D212" s="203"/>
      <c r="E212" s="204"/>
      <c r="F212" s="205"/>
      <c r="G212" s="208"/>
      <c r="J212" s="5"/>
      <c r="K212" s="4"/>
      <c r="L212" s="4"/>
      <c r="M212" s="3"/>
      <c r="N212" s="3"/>
    </row>
    <row r="213" spans="1:14" ht="13.5" thickBot="1">
      <c r="A213" s="173">
        <v>3</v>
      </c>
      <c r="B213" s="174" t="str">
        <f>Notes!F7</f>
        <v>2030 - 2105</v>
      </c>
      <c r="C213" s="174">
        <f>H26</f>
        <v>0</v>
      </c>
      <c r="D213" s="174">
        <f>H27</f>
        <v>0</v>
      </c>
      <c r="E213" s="209">
        <f>H28</f>
        <v>0</v>
      </c>
      <c r="F213" s="210"/>
      <c r="G213" s="211">
        <f>H29</f>
        <v>0</v>
      </c>
      <c r="J213" s="4"/>
      <c r="K213" s="4"/>
      <c r="L213" s="4"/>
      <c r="M213" s="3"/>
      <c r="N213" s="3"/>
    </row>
    <row r="214" spans="1:14" ht="12.75">
      <c r="A214" s="14"/>
      <c r="B214" s="26"/>
      <c r="C214" s="42"/>
      <c r="D214" s="42"/>
      <c r="E214" s="43"/>
      <c r="F214" s="43"/>
      <c r="G214" s="42"/>
      <c r="J214" s="4"/>
      <c r="K214" s="4"/>
      <c r="L214" s="4"/>
      <c r="M214" s="3"/>
      <c r="N214" s="3"/>
    </row>
    <row r="215" spans="1:14" ht="12.75">
      <c r="A215" s="14"/>
      <c r="B215" s="26"/>
      <c r="C215" s="8"/>
      <c r="D215" s="8"/>
      <c r="E215" s="3"/>
      <c r="F215" s="3"/>
      <c r="G215" s="8"/>
      <c r="J215" s="4"/>
      <c r="K215" s="4"/>
      <c r="L215" s="4"/>
      <c r="M215" s="3"/>
      <c r="N215" s="3"/>
    </row>
    <row r="216" spans="1:14" ht="12.75">
      <c r="A216" s="7"/>
      <c r="B216" s="24"/>
      <c r="C216" s="24"/>
      <c r="D216" s="24"/>
      <c r="E216" s="5"/>
      <c r="F216" s="5"/>
      <c r="G216" s="24"/>
      <c r="J216" s="291"/>
      <c r="K216" s="291"/>
      <c r="L216" s="291"/>
      <c r="M216" s="3"/>
      <c r="N216" s="3"/>
    </row>
    <row r="217" spans="1:14" ht="13.5" thickBot="1">
      <c r="A217" s="477" t="s">
        <v>59</v>
      </c>
      <c r="B217" s="478"/>
      <c r="C217" s="478"/>
      <c r="D217" s="478"/>
      <c r="E217" s="478"/>
      <c r="F217" s="478"/>
      <c r="G217" s="479"/>
      <c r="J217" s="3"/>
      <c r="K217" s="3"/>
      <c r="L217" s="3"/>
      <c r="M217" s="3"/>
      <c r="N217" s="3"/>
    </row>
    <row r="218" spans="1:14" ht="12.75">
      <c r="A218" s="175" t="s">
        <v>22</v>
      </c>
      <c r="B218" s="176" t="s">
        <v>24</v>
      </c>
      <c r="C218" s="176" t="s">
        <v>25</v>
      </c>
      <c r="D218" s="176" t="s">
        <v>26</v>
      </c>
      <c r="E218" s="54" t="s">
        <v>3</v>
      </c>
      <c r="F218" s="187"/>
      <c r="G218" s="56" t="s">
        <v>143</v>
      </c>
      <c r="J218" s="11"/>
      <c r="K218" s="3"/>
      <c r="L218" s="3"/>
      <c r="M218" s="3"/>
      <c r="N218" s="3"/>
    </row>
    <row r="219" spans="1:14" ht="12.75">
      <c r="A219" s="180">
        <v>1</v>
      </c>
      <c r="B219" s="163" t="str">
        <f>Notes!F3</f>
        <v>1855 - 1930</v>
      </c>
      <c r="C219" s="163">
        <f>I26</f>
        <v>0</v>
      </c>
      <c r="D219" s="163">
        <f>I27</f>
        <v>0</v>
      </c>
      <c r="E219" s="164">
        <f>I28</f>
        <v>0</v>
      </c>
      <c r="F219" s="165"/>
      <c r="G219" s="194">
        <f>I29</f>
        <v>0</v>
      </c>
      <c r="J219" s="11"/>
      <c r="K219" s="3"/>
      <c r="L219" s="3"/>
      <c r="M219" s="3"/>
      <c r="N219" s="3"/>
    </row>
    <row r="220" spans="1:14" ht="12.75">
      <c r="A220" s="180" t="s">
        <v>23</v>
      </c>
      <c r="B220" s="163" t="str">
        <f>Notes!F4</f>
        <v>1930 - 1940</v>
      </c>
      <c r="C220" s="203"/>
      <c r="D220" s="203"/>
      <c r="E220" s="204"/>
      <c r="F220" s="205"/>
      <c r="G220" s="206"/>
      <c r="J220" s="11"/>
      <c r="K220" s="3"/>
      <c r="L220" s="3"/>
      <c r="M220" s="3"/>
      <c r="N220" s="3"/>
    </row>
    <row r="221" spans="1:14" ht="12.75">
      <c r="A221" s="181">
        <v>2</v>
      </c>
      <c r="B221" s="85" t="str">
        <f>Notes!F5</f>
        <v>1940 - 2015</v>
      </c>
      <c r="C221" s="85">
        <f>J26</f>
        <v>0</v>
      </c>
      <c r="D221" s="85">
        <f>J27</f>
        <v>0</v>
      </c>
      <c r="E221" s="197">
        <f>J28</f>
        <v>0</v>
      </c>
      <c r="F221" s="198"/>
      <c r="G221" s="212">
        <f>J29</f>
        <v>0</v>
      </c>
      <c r="J221" s="500"/>
      <c r="K221" s="501"/>
      <c r="L221" s="501"/>
      <c r="M221" s="3"/>
      <c r="N221" s="3"/>
    </row>
    <row r="222" spans="1:14" ht="12.75">
      <c r="A222" s="181" t="s">
        <v>23</v>
      </c>
      <c r="B222" s="86" t="str">
        <f>Notes!F6</f>
        <v>2015 - 2030</v>
      </c>
      <c r="C222" s="203"/>
      <c r="D222" s="203"/>
      <c r="E222" s="204"/>
      <c r="F222" s="205"/>
      <c r="G222" s="213"/>
      <c r="J222" s="11"/>
      <c r="K222" s="43"/>
      <c r="L222" s="3"/>
      <c r="M222" s="3"/>
      <c r="N222" s="3"/>
    </row>
    <row r="223" spans="1:14" ht="13.5" thickBot="1">
      <c r="A223" s="182">
        <v>3</v>
      </c>
      <c r="B223" s="183" t="str">
        <f>Notes!F7</f>
        <v>2030 - 2105</v>
      </c>
      <c r="C223" s="183">
        <f>K26</f>
        <v>0</v>
      </c>
      <c r="D223" s="183">
        <f>K27</f>
        <v>0</v>
      </c>
      <c r="E223" s="214">
        <f>K28</f>
        <v>0</v>
      </c>
      <c r="F223" s="215"/>
      <c r="G223" s="216">
        <f>K29</f>
        <v>0</v>
      </c>
      <c r="J223" s="11"/>
      <c r="K223" s="288"/>
      <c r="L223" s="3"/>
      <c r="M223" s="3"/>
      <c r="N223" s="3"/>
    </row>
    <row r="224" spans="1:14" ht="12.75">
      <c r="A224" s="14"/>
      <c r="B224" s="26"/>
      <c r="C224" s="42"/>
      <c r="D224" s="42"/>
      <c r="E224" s="43"/>
      <c r="F224" s="43"/>
      <c r="G224" s="42"/>
      <c r="J224" s="11"/>
      <c r="K224" s="43"/>
      <c r="L224" s="3"/>
      <c r="M224" s="3"/>
      <c r="N224" s="3"/>
    </row>
    <row r="225" spans="1:14" ht="12.75">
      <c r="A225" s="14"/>
      <c r="B225" s="26"/>
      <c r="C225" s="8"/>
      <c r="D225" s="8"/>
      <c r="E225" s="3"/>
      <c r="F225" s="3"/>
      <c r="G225" s="8"/>
      <c r="J225" s="11"/>
      <c r="K225" s="11"/>
      <c r="L225" s="3"/>
      <c r="M225" s="3"/>
      <c r="N225" s="3"/>
    </row>
    <row r="226" spans="1:14" ht="12.75">
      <c r="A226" s="7"/>
      <c r="B226" s="24"/>
      <c r="C226" s="24"/>
      <c r="D226" s="24"/>
      <c r="E226" s="5"/>
      <c r="F226" s="5"/>
      <c r="G226" s="24"/>
      <c r="J226" s="11"/>
      <c r="K226" s="3"/>
      <c r="L226" s="3"/>
      <c r="M226" s="3"/>
      <c r="N226" s="3"/>
    </row>
    <row r="227" spans="1:14" ht="13.5" thickBot="1">
      <c r="A227" s="442" t="s">
        <v>60</v>
      </c>
      <c r="B227" s="466"/>
      <c r="C227" s="466"/>
      <c r="D227" s="466"/>
      <c r="E227" s="466"/>
      <c r="F227" s="466"/>
      <c r="G227" s="467"/>
      <c r="J227" s="261"/>
      <c r="K227" s="3"/>
      <c r="L227" s="3"/>
      <c r="M227" s="3"/>
      <c r="N227" s="3"/>
    </row>
    <row r="228" spans="1:14" ht="12.75">
      <c r="A228" s="184" t="s">
        <v>22</v>
      </c>
      <c r="B228" s="185" t="s">
        <v>24</v>
      </c>
      <c r="C228" s="185" t="s">
        <v>25</v>
      </c>
      <c r="D228" s="185" t="s">
        <v>26</v>
      </c>
      <c r="E228" s="54" t="s">
        <v>3</v>
      </c>
      <c r="F228" s="187"/>
      <c r="G228" s="56" t="s">
        <v>143</v>
      </c>
      <c r="J228" s="11"/>
      <c r="K228" s="262"/>
      <c r="L228" s="3"/>
      <c r="M228" s="3"/>
      <c r="N228" s="3"/>
    </row>
    <row r="229" spans="1:14" ht="12.75">
      <c r="A229" s="192">
        <v>1</v>
      </c>
      <c r="B229" s="163" t="str">
        <f>Notes!F3</f>
        <v>1855 - 1930</v>
      </c>
      <c r="C229" s="163">
        <f>L26</f>
        <v>0</v>
      </c>
      <c r="D229" s="163">
        <f>L27</f>
        <v>0</v>
      </c>
      <c r="E229" s="164">
        <f>L28</f>
        <v>0</v>
      </c>
      <c r="F229" s="165"/>
      <c r="G229" s="193">
        <f>L29</f>
        <v>0</v>
      </c>
      <c r="J229" s="11"/>
      <c r="K229" s="263"/>
      <c r="L229" s="3"/>
      <c r="M229" s="3"/>
      <c r="N229" s="3"/>
    </row>
    <row r="230" spans="1:14" ht="12.75">
      <c r="A230" s="192" t="s">
        <v>23</v>
      </c>
      <c r="B230" s="163" t="str">
        <f>Notes!F4</f>
        <v>1930 - 1940</v>
      </c>
      <c r="C230" s="203"/>
      <c r="D230" s="203"/>
      <c r="E230" s="204"/>
      <c r="F230" s="205"/>
      <c r="G230" s="206"/>
      <c r="J230" s="11"/>
      <c r="K230" s="263"/>
      <c r="L230" s="3"/>
      <c r="M230" s="3"/>
      <c r="N230" s="3"/>
    </row>
    <row r="231" spans="1:14" ht="12.75">
      <c r="A231" s="189">
        <v>2</v>
      </c>
      <c r="B231" s="85" t="str">
        <f>Notes!F5</f>
        <v>1940 - 2015</v>
      </c>
      <c r="C231" s="85">
        <f>M26</f>
        <v>0</v>
      </c>
      <c r="D231" s="85">
        <f>M27</f>
        <v>0</v>
      </c>
      <c r="E231" s="197">
        <f>M28</f>
        <v>0</v>
      </c>
      <c r="F231" s="198"/>
      <c r="G231" s="217">
        <f>M29</f>
        <v>0</v>
      </c>
      <c r="J231" s="11"/>
      <c r="K231" s="262"/>
      <c r="L231" s="3"/>
      <c r="M231" s="3"/>
      <c r="N231" s="3"/>
    </row>
    <row r="232" spans="1:14" ht="12.75">
      <c r="A232" s="189" t="s">
        <v>23</v>
      </c>
      <c r="B232" s="86" t="str">
        <f>Notes!F6</f>
        <v>2015 - 2030</v>
      </c>
      <c r="C232" s="203"/>
      <c r="D232" s="203"/>
      <c r="E232" s="204"/>
      <c r="F232" s="205"/>
      <c r="G232" s="218"/>
      <c r="J232" s="11"/>
      <c r="K232" s="263"/>
      <c r="L232" s="3"/>
      <c r="M232" s="3"/>
      <c r="N232" s="3"/>
    </row>
    <row r="233" spans="1:14" ht="13.5" thickBot="1">
      <c r="A233" s="190">
        <v>3</v>
      </c>
      <c r="B233" s="191" t="str">
        <f>Notes!F7</f>
        <v>2030 - 2105</v>
      </c>
      <c r="C233" s="191">
        <f>N26</f>
        <v>0</v>
      </c>
      <c r="D233" s="191">
        <f>N27</f>
        <v>0</v>
      </c>
      <c r="E233" s="219">
        <f>N28</f>
        <v>0</v>
      </c>
      <c r="F233" s="220"/>
      <c r="G233" s="221">
        <f>N29</f>
        <v>0</v>
      </c>
      <c r="J233" s="3"/>
      <c r="K233" s="263"/>
      <c r="L233" s="3"/>
      <c r="M233" s="3"/>
      <c r="N233" s="3"/>
    </row>
    <row r="234" spans="1:14" ht="12.75">
      <c r="A234" s="50"/>
      <c r="B234" s="89"/>
      <c r="C234" s="42"/>
      <c r="D234" s="42"/>
      <c r="E234" s="43"/>
      <c r="F234" s="43"/>
      <c r="G234" s="42"/>
      <c r="J234" s="440"/>
      <c r="K234" s="440"/>
      <c r="L234" s="440"/>
      <c r="M234" s="3"/>
      <c r="N234" s="3"/>
    </row>
    <row r="235" spans="1:14" ht="12.75">
      <c r="A235" s="50"/>
      <c r="B235" s="89"/>
      <c r="C235" s="42"/>
      <c r="D235" s="42"/>
      <c r="E235" s="43"/>
      <c r="F235" s="43"/>
      <c r="G235" s="42"/>
      <c r="J235" s="441"/>
      <c r="K235" s="441"/>
      <c r="L235" s="441"/>
      <c r="M235" s="3"/>
      <c r="N235" s="3"/>
    </row>
    <row r="236" spans="1:14" ht="12.75">
      <c r="A236" s="14"/>
      <c r="B236" s="26"/>
      <c r="C236" s="28"/>
      <c r="D236" s="28"/>
      <c r="E236" s="29"/>
      <c r="F236" s="29"/>
      <c r="G236" s="28"/>
      <c r="J236" s="440"/>
      <c r="K236" s="440"/>
      <c r="L236" s="440"/>
      <c r="M236" s="3"/>
      <c r="N236" s="3"/>
    </row>
    <row r="237" spans="1:14" ht="13.5" thickBot="1">
      <c r="A237" s="468" t="s">
        <v>86</v>
      </c>
      <c r="B237" s="469"/>
      <c r="C237" s="469"/>
      <c r="D237" s="469"/>
      <c r="E237" s="469"/>
      <c r="F237" s="469"/>
      <c r="G237" s="470"/>
      <c r="J237" s="441"/>
      <c r="K237" s="441"/>
      <c r="L237" s="441"/>
      <c r="M237" s="3"/>
      <c r="N237" s="3"/>
    </row>
    <row r="238" spans="1:14" ht="12.75">
      <c r="A238" s="67" t="s">
        <v>22</v>
      </c>
      <c r="B238" s="62" t="s">
        <v>24</v>
      </c>
      <c r="C238" s="62" t="s">
        <v>25</v>
      </c>
      <c r="D238" s="62" t="s">
        <v>26</v>
      </c>
      <c r="E238" s="54" t="s">
        <v>3</v>
      </c>
      <c r="F238" s="187"/>
      <c r="G238" s="56" t="s">
        <v>143</v>
      </c>
      <c r="J238" s="11"/>
      <c r="K238" s="3"/>
      <c r="L238" s="3"/>
      <c r="M238" s="3"/>
      <c r="N238" s="3"/>
    </row>
    <row r="239" spans="1:14" ht="12.75">
      <c r="A239" s="195">
        <v>1</v>
      </c>
      <c r="B239" s="163" t="str">
        <f>Notes!F3</f>
        <v>1855 - 1930</v>
      </c>
      <c r="C239" s="163">
        <f>O26</f>
        <v>0</v>
      </c>
      <c r="D239" s="163">
        <f>O27</f>
        <v>0</v>
      </c>
      <c r="E239" s="164">
        <f>O28</f>
        <v>0</v>
      </c>
      <c r="F239" s="165"/>
      <c r="G239" s="196">
        <f>O29</f>
        <v>0</v>
      </c>
      <c r="J239" s="11"/>
      <c r="K239" s="3"/>
      <c r="L239" s="3"/>
      <c r="M239" s="3"/>
      <c r="N239" s="3"/>
    </row>
    <row r="240" spans="1:14" ht="12.75">
      <c r="A240" s="195" t="s">
        <v>23</v>
      </c>
      <c r="B240" s="163" t="str">
        <f>Notes!F4</f>
        <v>1930 - 1940</v>
      </c>
      <c r="C240" s="203"/>
      <c r="D240" s="203"/>
      <c r="E240" s="204"/>
      <c r="F240" s="205"/>
      <c r="G240" s="206"/>
      <c r="J240" s="11"/>
      <c r="K240" s="3"/>
      <c r="L240" s="3"/>
      <c r="M240" s="3"/>
      <c r="N240" s="3"/>
    </row>
    <row r="241" spans="1:14" ht="12.75">
      <c r="A241" s="59">
        <v>2</v>
      </c>
      <c r="B241" s="85" t="str">
        <f>Notes!F5</f>
        <v>1940 - 2015</v>
      </c>
      <c r="C241" s="85">
        <f>P26</f>
        <v>0</v>
      </c>
      <c r="D241" s="85">
        <f>P27</f>
        <v>0</v>
      </c>
      <c r="E241" s="197">
        <f>P28</f>
        <v>0</v>
      </c>
      <c r="F241" s="198"/>
      <c r="G241" s="222">
        <f>P29</f>
        <v>0</v>
      </c>
      <c r="J241" s="11"/>
      <c r="K241" s="43"/>
      <c r="L241" s="3"/>
      <c r="M241" s="3"/>
      <c r="N241" s="3"/>
    </row>
    <row r="242" spans="1:14" ht="12.75">
      <c r="A242" s="59" t="s">
        <v>23</v>
      </c>
      <c r="B242" s="86" t="str">
        <f>Notes!F6</f>
        <v>2015 - 2030</v>
      </c>
      <c r="C242" s="203"/>
      <c r="D242" s="203"/>
      <c r="E242" s="204"/>
      <c r="F242" s="205"/>
      <c r="G242" s="223"/>
      <c r="J242" s="11"/>
      <c r="K242" s="3"/>
      <c r="L242" s="3"/>
      <c r="M242" s="3"/>
      <c r="N242" s="3"/>
    </row>
    <row r="243" spans="1:14" ht="13.5" thickBot="1">
      <c r="A243" s="60">
        <v>3</v>
      </c>
      <c r="B243" s="88" t="str">
        <f>Notes!F7</f>
        <v>2030 - 2105</v>
      </c>
      <c r="C243" s="88">
        <f>Q26</f>
        <v>0</v>
      </c>
      <c r="D243" s="88">
        <f>Q27</f>
        <v>0</v>
      </c>
      <c r="E243" s="224">
        <f>Q28</f>
        <v>0</v>
      </c>
      <c r="F243" s="225"/>
      <c r="G243" s="226">
        <f>Q29</f>
        <v>0</v>
      </c>
      <c r="J243" s="3"/>
      <c r="K243" s="3"/>
      <c r="L243" s="3"/>
      <c r="M243" s="3"/>
      <c r="N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</sheetData>
  <mergeCells count="46">
    <mergeCell ref="J129:L129"/>
    <mergeCell ref="J130:L130"/>
    <mergeCell ref="J76:L76"/>
    <mergeCell ref="J77:L77"/>
    <mergeCell ref="J127:L127"/>
    <mergeCell ref="J128:L128"/>
    <mergeCell ref="J236:L236"/>
    <mergeCell ref="J237:L237"/>
    <mergeCell ref="J184:L184"/>
    <mergeCell ref="J186:L186"/>
    <mergeCell ref="J234:L234"/>
    <mergeCell ref="J235:L235"/>
    <mergeCell ref="J221:L221"/>
    <mergeCell ref="L4:N4"/>
    <mergeCell ref="O4:Q4"/>
    <mergeCell ref="A38:G38"/>
    <mergeCell ref="A47:G47"/>
    <mergeCell ref="C4:E4"/>
    <mergeCell ref="F4:H4"/>
    <mergeCell ref="I4:K4"/>
    <mergeCell ref="A57:G57"/>
    <mergeCell ref="J61:L61"/>
    <mergeCell ref="A67:G67"/>
    <mergeCell ref="A77:G77"/>
    <mergeCell ref="J74:L74"/>
    <mergeCell ref="J75:L75"/>
    <mergeCell ref="A91:G91"/>
    <mergeCell ref="A100:G100"/>
    <mergeCell ref="A110:G110"/>
    <mergeCell ref="J114:L114"/>
    <mergeCell ref="A120:G120"/>
    <mergeCell ref="A130:G130"/>
    <mergeCell ref="A143:G143"/>
    <mergeCell ref="A152:G152"/>
    <mergeCell ref="A162:G162"/>
    <mergeCell ref="J166:L166"/>
    <mergeCell ref="A172:G172"/>
    <mergeCell ref="A182:G182"/>
    <mergeCell ref="J182:L183"/>
    <mergeCell ref="J179:L179"/>
    <mergeCell ref="J180:L180"/>
    <mergeCell ref="A227:G227"/>
    <mergeCell ref="A237:G237"/>
    <mergeCell ref="A198:G198"/>
    <mergeCell ref="A207:G207"/>
    <mergeCell ref="A217:G217"/>
  </mergeCells>
  <printOptions horizontalCentered="1" verticalCentered="1"/>
  <pageMargins left="0.748031496062992" right="0.748031496062992" top="0.984251968503937" bottom="0.984251968503937" header="0.511811023622047" footer="0.511811023622047"/>
  <pageSetup fitToHeight="6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5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9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Year!B71</f>
        <v>39932</v>
      </c>
      <c r="B8" s="9" t="s">
        <v>25</v>
      </c>
      <c r="C8" s="30">
        <f ca="1">OFFSET(Year!D71,0,0,1,1)</f>
        <v>0</v>
      </c>
      <c r="D8" s="30">
        <f ca="1">OFFSET(Year!E71,0,0,1,1)</f>
        <v>0</v>
      </c>
      <c r="E8" s="30">
        <f ca="1">OFFSET(Year!F71,0,0,1,1)</f>
        <v>0</v>
      </c>
      <c r="F8" s="30">
        <f ca="1">OFFSET(Year!G71,0,0,1,1)</f>
        <v>0</v>
      </c>
      <c r="G8" s="30">
        <f ca="1">OFFSET(Year!H71,0,0,1,1)</f>
        <v>0</v>
      </c>
      <c r="H8" s="30">
        <f ca="1">OFFSET(Year!I71,0,0,1,1)</f>
        <v>0</v>
      </c>
      <c r="I8" s="30">
        <f ca="1">OFFSET(Year!J71,0,0,1,1)</f>
        <v>0</v>
      </c>
      <c r="J8" s="30">
        <f ca="1">OFFSET(Year!K71,0,0,1,1)</f>
        <v>0</v>
      </c>
      <c r="K8" s="30">
        <f ca="1">OFFSET(Year!L71,0,0,1,1)</f>
        <v>0</v>
      </c>
      <c r="L8" s="30">
        <f ca="1">OFFSET(Year!O73,0,0,1,1)</f>
        <v>0</v>
      </c>
      <c r="M8" s="30">
        <f ca="1">OFFSET(Year!N71,0,0,1,1)</f>
        <v>0</v>
      </c>
      <c r="N8" s="30">
        <f ca="1">OFFSET(Year!O71,0,0,1,1)</f>
        <v>0</v>
      </c>
      <c r="O8" s="30">
        <f ca="1">OFFSET(Year!P71,0,0,1,1)</f>
        <v>0</v>
      </c>
      <c r="P8" s="30">
        <f ca="1">OFFSET(Year!Q71,0,0,1,1)</f>
        <v>0</v>
      </c>
      <c r="Q8" s="30">
        <f ca="1">OFFSET(Year!R71,0,0,1,1)</f>
        <v>0</v>
      </c>
    </row>
    <row r="9" spans="1:17" ht="12.75">
      <c r="A9" s="22"/>
      <c r="B9" s="154" t="s">
        <v>26</v>
      </c>
      <c r="C9" s="30">
        <f ca="1">OFFSET(Year!D72,0,0,1,1)</f>
        <v>0</v>
      </c>
      <c r="D9" s="30">
        <f ca="1">OFFSET(Year!E72,0,0,1,1)</f>
        <v>0</v>
      </c>
      <c r="E9" s="30">
        <f ca="1">OFFSET(Year!F72,0,0,1,1)</f>
        <v>0</v>
      </c>
      <c r="F9" s="30">
        <f ca="1">OFFSET(Year!G72,0,0,1,1)</f>
        <v>0</v>
      </c>
      <c r="G9" s="30">
        <f ca="1">OFFSET(Year!H72,0,0,1,1)</f>
        <v>0</v>
      </c>
      <c r="H9" s="30">
        <f ca="1">OFFSET(Year!I72,0,0,1,1)</f>
        <v>0</v>
      </c>
      <c r="I9" s="30">
        <f ca="1">OFFSET(Year!J72,0,0,1,1)</f>
        <v>0</v>
      </c>
      <c r="J9" s="30">
        <f ca="1">OFFSET(Year!K72,0,0,1,1)</f>
        <v>0</v>
      </c>
      <c r="K9" s="30">
        <f ca="1">OFFSET(Year!L72,0,0,1,1)</f>
        <v>0</v>
      </c>
      <c r="L9" s="30">
        <f ca="1">OFFSET(Year!O74,0,0,1,1)</f>
        <v>0</v>
      </c>
      <c r="M9" s="30">
        <f ca="1">OFFSET(Year!N72,0,0,1,1)</f>
        <v>0</v>
      </c>
      <c r="N9" s="30">
        <f ca="1">OFFSET(Year!O72,0,0,1,1)</f>
        <v>0</v>
      </c>
      <c r="O9" s="30">
        <f ca="1">OFFSET(Year!P72,0,0,1,1)</f>
        <v>0</v>
      </c>
      <c r="P9" s="30">
        <f ca="1">OFFSET(Year!Q72,0,0,1,1)</f>
        <v>0</v>
      </c>
      <c r="Q9" s="30">
        <f ca="1">OFFSET(Year!R72,0,0,1,1)</f>
        <v>0</v>
      </c>
    </row>
    <row r="10" spans="1:17" ht="12.75">
      <c r="A10" s="22"/>
      <c r="B10" s="9" t="s">
        <v>3</v>
      </c>
      <c r="C10" s="21"/>
      <c r="D10" s="39"/>
      <c r="E10" s="21"/>
      <c r="F10" s="160"/>
      <c r="G10" s="160"/>
      <c r="H10" s="160"/>
      <c r="I10" s="21"/>
      <c r="J10" s="21"/>
      <c r="K10" s="21"/>
      <c r="L10" s="160"/>
      <c r="M10" s="160"/>
      <c r="N10" s="160"/>
      <c r="O10" s="155"/>
      <c r="P10" s="155"/>
      <c r="Q10" s="155"/>
    </row>
    <row r="11" spans="1:17" ht="12.75">
      <c r="A11" s="22"/>
      <c r="B11" s="9" t="s">
        <v>125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39939</v>
      </c>
      <c r="B14" s="41" t="s">
        <v>25</v>
      </c>
      <c r="C14" s="30">
        <f ca="1">OFFSET(Year!D73,0,0,1,1)</f>
        <v>0</v>
      </c>
      <c r="D14" s="30">
        <f ca="1">OFFSET(Year!E73,0,0,1,1)</f>
        <v>0</v>
      </c>
      <c r="E14" s="30">
        <f ca="1">OFFSET(Year!F73,0,0,1,1)</f>
        <v>0</v>
      </c>
      <c r="F14" s="30">
        <f ca="1">OFFSET(Year!G73,0,0,1,1)</f>
        <v>0</v>
      </c>
      <c r="G14" s="30">
        <f ca="1">OFFSET(Year!H73,0,0,1,1)</f>
        <v>0</v>
      </c>
      <c r="H14" s="30">
        <f ca="1">OFFSET(Year!I73,0,0,1,1)</f>
        <v>0</v>
      </c>
      <c r="I14" s="30">
        <f ca="1">OFFSET(Year!J73,0,0,1,1)</f>
        <v>0</v>
      </c>
      <c r="J14" s="30">
        <f ca="1">OFFSET(Year!K73,0,0,1,1)</f>
        <v>0</v>
      </c>
      <c r="K14" s="30">
        <f ca="1">OFFSET(Year!L73,0,0,1,1)</f>
        <v>0</v>
      </c>
      <c r="L14" s="30">
        <f ca="1">OFFSET(Year!M73,0,0,1,1)</f>
        <v>0</v>
      </c>
      <c r="M14" s="30">
        <f ca="1">OFFSET(Year!N73,0,0,1,1)</f>
        <v>0</v>
      </c>
      <c r="N14" s="30">
        <f ca="1">OFFSET(Year!O73,0,0,1,1)</f>
        <v>0</v>
      </c>
      <c r="O14" s="30">
        <f ca="1">OFFSET(Year!P73,0,0,1,1)</f>
        <v>0</v>
      </c>
      <c r="P14" s="30">
        <f ca="1">OFFSET(Year!Q73,0,0,1,1)</f>
        <v>0</v>
      </c>
      <c r="Q14" s="30">
        <f ca="1">OFFSET(Year!R73,0,0,1,1)</f>
        <v>0</v>
      </c>
    </row>
    <row r="15" spans="1:17" ht="12.75">
      <c r="A15" s="22"/>
      <c r="B15" s="27" t="s">
        <v>26</v>
      </c>
      <c r="C15" s="30">
        <f ca="1">OFFSET(Year!D74,0,0,1,1)</f>
        <v>0</v>
      </c>
      <c r="D15" s="30">
        <f ca="1">OFFSET(Year!E74,0,0,1,1)</f>
        <v>0</v>
      </c>
      <c r="E15" s="30">
        <f ca="1">OFFSET(Year!F74,0,0,1,1)</f>
        <v>0</v>
      </c>
      <c r="F15" s="30">
        <f ca="1">OFFSET(Year!H78,0,0,1,1)</f>
        <v>0</v>
      </c>
      <c r="G15" s="30">
        <f ca="1">OFFSET(Year!G78,0,0,1,1)</f>
        <v>0</v>
      </c>
      <c r="H15" s="30">
        <f ca="1">OFFSET(Year!I74,0,0,1,1)</f>
        <v>0</v>
      </c>
      <c r="I15" s="30">
        <f ca="1">OFFSET(Year!J74,0,0,1,1)</f>
        <v>0</v>
      </c>
      <c r="J15" s="30">
        <f ca="1">OFFSET(Year!K74,0,0,1,1)</f>
        <v>0</v>
      </c>
      <c r="K15" s="30">
        <f ca="1">OFFSET(Year!L74,0,0,1,1)</f>
        <v>0</v>
      </c>
      <c r="L15" s="30">
        <f ca="1">OFFSET(Year!M76,0,0,1,1)</f>
        <v>0</v>
      </c>
      <c r="M15" s="30">
        <f ca="1">OFFSET(Year!N76,0,0,1,1)</f>
        <v>0</v>
      </c>
      <c r="N15" s="30">
        <f ca="1">OFFSET(Year!O76,0,0,1,1)</f>
        <v>0</v>
      </c>
      <c r="O15" s="30">
        <f ca="1">OFFSET(Year!P74,0,0,1,1)</f>
        <v>0</v>
      </c>
      <c r="P15" s="30">
        <f ca="1">OFFSET(Year!Q74,0,0,1,1)</f>
        <v>0</v>
      </c>
      <c r="Q15" s="30">
        <f ca="1">OFFSET(Year!R74,0,0,1,1)</f>
        <v>0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2"/>
      <c r="O16" s="162"/>
      <c r="P16" s="162"/>
      <c r="Q16" s="162"/>
    </row>
    <row r="17" spans="1:17" ht="12.75">
      <c r="A17" s="22"/>
      <c r="B17" s="9" t="s">
        <v>125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39946</v>
      </c>
      <c r="B20" s="9" t="s">
        <v>25</v>
      </c>
      <c r="C20" s="30">
        <f ca="1">OFFSET(Year!D75,0,0,1,1)</f>
        <v>0</v>
      </c>
      <c r="D20" s="30">
        <f ca="1">OFFSET(Year!E75,0,0,1,1)</f>
        <v>0</v>
      </c>
      <c r="E20" s="30">
        <f ca="1">OFFSET(Year!F75,0,0,1,1)</f>
        <v>0</v>
      </c>
      <c r="F20" s="30">
        <f ca="1">OFFSET(Year!I77,0,0,1,1)</f>
        <v>0</v>
      </c>
      <c r="G20" s="30">
        <f ca="1">OFFSET(Year!H75,0,0,1,1)</f>
        <v>0</v>
      </c>
      <c r="H20" s="30">
        <f ca="1">OFFSET(Year!I75,0,0,1,1)</f>
        <v>0</v>
      </c>
      <c r="I20" s="30">
        <f ca="1">OFFSET(Year!J75,0,0,1,1)</f>
        <v>0</v>
      </c>
      <c r="J20" s="30">
        <f ca="1">OFFSET(Year!K75,0,0,1,1)</f>
        <v>0</v>
      </c>
      <c r="K20" s="30">
        <f ca="1">OFFSET(Year!L75,0,0,1,1)</f>
        <v>0</v>
      </c>
      <c r="L20" s="30">
        <f ca="1">OFFSET(Year!M77,0,0,1,1)</f>
        <v>0</v>
      </c>
      <c r="M20" s="30">
        <f ca="1">OFFSET(Year!N77,0,0,1,1)</f>
        <v>0</v>
      </c>
      <c r="N20" s="30">
        <f ca="1">OFFSET(Year!O77,0,0,1,1)</f>
        <v>0</v>
      </c>
      <c r="O20" s="30">
        <f ca="1">OFFSET(Year!P75,0,0,1,1)</f>
        <v>0</v>
      </c>
      <c r="P20" s="30">
        <f ca="1">OFFSET(Year!Q75,0,0,1,1)</f>
        <v>0</v>
      </c>
      <c r="Q20" s="30">
        <f ca="1">OFFSET(Year!R75,0,0,1,1)</f>
        <v>0</v>
      </c>
    </row>
    <row r="21" spans="1:17" ht="12.75">
      <c r="A21" s="22"/>
      <c r="B21" s="27" t="s">
        <v>26</v>
      </c>
      <c r="C21" s="30">
        <f ca="1">OFFSET(Year!D76,0,0,1,1)</f>
        <v>0</v>
      </c>
      <c r="D21" s="30">
        <f ca="1">OFFSET(Year!E76,0,0,1,1)</f>
        <v>0</v>
      </c>
      <c r="E21" s="30">
        <f ca="1">OFFSET(Year!F76,0,0,1,1)</f>
        <v>0</v>
      </c>
      <c r="F21" s="30">
        <f ca="1">OFFSET(Year!I78,0,0,1,1)</f>
        <v>0</v>
      </c>
      <c r="G21" s="30">
        <f ca="1">OFFSET(Year!H76,0,0,1,1)</f>
        <v>0</v>
      </c>
      <c r="H21" s="30">
        <f ca="1">OFFSET(Year!I76,0,0,1,1)</f>
        <v>0</v>
      </c>
      <c r="I21" s="30">
        <f ca="1">OFFSET(Year!J76,0,0,1,1)</f>
        <v>0</v>
      </c>
      <c r="J21" s="30">
        <f ca="1">OFFSET(Year!K76,0,0,1,1)</f>
        <v>0</v>
      </c>
      <c r="K21" s="30">
        <f ca="1">OFFSET(Year!L76,0,0,1,1)</f>
        <v>0</v>
      </c>
      <c r="L21" s="30">
        <f ca="1">OFFSET(Year!M78,0,0,1,1)</f>
        <v>0</v>
      </c>
      <c r="M21" s="30">
        <f ca="1">OFFSET(Year!N78,0,0,1,1)</f>
        <v>0</v>
      </c>
      <c r="N21" s="30">
        <f ca="1">OFFSET(Year!O78,0,0,1,1)</f>
        <v>0</v>
      </c>
      <c r="O21" s="30">
        <f ca="1">OFFSET(Year!P76,0,0,1,1)</f>
        <v>0</v>
      </c>
      <c r="P21" s="30">
        <f ca="1">OFFSET(Year!Q76,0,0,1,1)</f>
        <v>0</v>
      </c>
      <c r="Q21" s="30">
        <f ca="1">OFFSET(Year!R76,0,0,1,1)</f>
        <v>0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2"/>
      <c r="O22" s="162"/>
      <c r="P22" s="162"/>
      <c r="Q22" s="162"/>
    </row>
    <row r="23" spans="1:17" ht="12.75">
      <c r="A23" s="22"/>
      <c r="B23" s="9" t="s">
        <v>125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39953</v>
      </c>
      <c r="B26" s="9" t="s">
        <v>25</v>
      </c>
      <c r="C26" s="30">
        <f ca="1">OFFSET(Year!D77,0,0,1,1)</f>
        <v>0</v>
      </c>
      <c r="D26" s="30">
        <f ca="1">OFFSET(Year!E77,0,0,1,1)</f>
        <v>0</v>
      </c>
      <c r="E26" s="30">
        <f ca="1">OFFSET(Year!F77,0,0,1,1)</f>
        <v>0</v>
      </c>
      <c r="F26" s="30">
        <f>Year!G77</f>
        <v>0</v>
      </c>
      <c r="G26" s="30">
        <f>Year!H77</f>
        <v>0</v>
      </c>
      <c r="H26" s="30">
        <f>Year!I77</f>
        <v>0</v>
      </c>
      <c r="I26" s="30">
        <f ca="1">OFFSET(Year!J77,0,0,1,1)</f>
        <v>0</v>
      </c>
      <c r="J26" s="30">
        <f ca="1">OFFSET(Year!K77,0,0,1,1)</f>
        <v>0</v>
      </c>
      <c r="K26" s="30">
        <f ca="1">OFFSET(Year!L77,0,0,1,1)</f>
        <v>0</v>
      </c>
      <c r="L26" s="30">
        <f ca="1">OFFSET(Year!M77,0,0,1,1)</f>
        <v>0</v>
      </c>
      <c r="M26" s="30">
        <f ca="1">OFFSET(Year!N77,0,0,1,1)</f>
        <v>0</v>
      </c>
      <c r="N26" s="30">
        <f ca="1">OFFSET(Year!O77,0,0,1,1)</f>
        <v>0</v>
      </c>
      <c r="O26" s="30">
        <f ca="1">OFFSET(Year!P77,0,0,1,1)</f>
        <v>0</v>
      </c>
      <c r="P26" s="30">
        <f ca="1">OFFSET(Year!Q77,0,0,1,1)</f>
        <v>0</v>
      </c>
      <c r="Q26" s="30">
        <f ca="1">OFFSET(Year!R77,0,0,1,1)</f>
        <v>0</v>
      </c>
    </row>
    <row r="27" spans="1:17" ht="12.75">
      <c r="A27" s="22"/>
      <c r="B27" s="27" t="s">
        <v>26</v>
      </c>
      <c r="C27" s="30">
        <f ca="1">OFFSET(Year!D78,0,0,1,1)</f>
        <v>0</v>
      </c>
      <c r="D27" s="30">
        <f ca="1">OFFSET(Year!E78,0,0,1,1)</f>
        <v>0</v>
      </c>
      <c r="E27" s="30">
        <f ca="1">OFFSET(Year!F78,0,0,1,1)</f>
        <v>0</v>
      </c>
      <c r="F27" s="30">
        <f>Year!G78</f>
        <v>0</v>
      </c>
      <c r="G27" s="30">
        <f>Year!H78</f>
        <v>0</v>
      </c>
      <c r="H27" s="30">
        <f>Year!I78</f>
        <v>0</v>
      </c>
      <c r="I27" s="30">
        <f ca="1">OFFSET(Year!J78,0,0,1,1)</f>
        <v>0</v>
      </c>
      <c r="J27" s="30">
        <f ca="1">OFFSET(Year!K78,0,0,1,1)</f>
        <v>0</v>
      </c>
      <c r="K27" s="30">
        <f ca="1">OFFSET(Year!L78,0,0,1,1)</f>
        <v>0</v>
      </c>
      <c r="L27" s="30">
        <f ca="1">OFFSET(Year!M78,0,0,1,1)</f>
        <v>0</v>
      </c>
      <c r="M27" s="30">
        <f ca="1">OFFSET(Year!N78,0,0,1,1)</f>
        <v>0</v>
      </c>
      <c r="N27" s="30">
        <f ca="1">OFFSET(Year!O78,0,0,1,1)</f>
        <v>0</v>
      </c>
      <c r="O27" s="30">
        <f ca="1">OFFSET(Year!P78,0,0,1,1)</f>
        <v>0</v>
      </c>
      <c r="P27" s="30">
        <f ca="1">OFFSET(Year!Q78,0,0,1,1)</f>
        <v>0</v>
      </c>
      <c r="Q27" s="30">
        <f ca="1">OFFSET(Year!R78,0,0,1,1)</f>
        <v>0</v>
      </c>
    </row>
    <row r="28" spans="1:17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</row>
    <row r="29" spans="1:17" ht="12.75">
      <c r="A29" s="22"/>
      <c r="B29" s="9" t="s">
        <v>125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7" ht="12.75">
      <c r="A32" s="40">
        <f>SUM(A26+7)</f>
        <v>39960</v>
      </c>
      <c r="B32" s="9" t="s">
        <v>25</v>
      </c>
      <c r="C32" s="30">
        <f ca="1">OFFSET(Year!D79,0,0,1,1)</f>
        <v>0</v>
      </c>
      <c r="D32" s="30">
        <f ca="1">OFFSET(Year!E79,0,0,1,1)</f>
        <v>0</v>
      </c>
      <c r="E32" s="30">
        <f ca="1">OFFSET(Year!F79,0,0,1,1)</f>
        <v>0</v>
      </c>
      <c r="F32" s="30">
        <f ca="1">OFFSET(Year!G79,0,0,1,1)</f>
        <v>0</v>
      </c>
      <c r="G32" s="30">
        <f ca="1">OFFSET(Year!H79,0,0,1,1)</f>
        <v>0</v>
      </c>
      <c r="H32" s="30">
        <f ca="1">OFFSET(Year!I79,0,0,1,1)</f>
        <v>0</v>
      </c>
      <c r="I32" s="30">
        <f ca="1">OFFSET(Year!J79,0,0,1,1)</f>
        <v>0</v>
      </c>
      <c r="J32" s="30">
        <f ca="1">OFFSET(Year!K79,0,0,1,1)</f>
        <v>0</v>
      </c>
      <c r="K32" s="30">
        <f ca="1">OFFSET(Year!L79,0,0,1,1)</f>
        <v>0</v>
      </c>
      <c r="L32" s="30">
        <f ca="1">OFFSET(Year!M79,0,0,1,1)</f>
        <v>0</v>
      </c>
      <c r="M32" s="30">
        <f ca="1">OFFSET(Year!N79,0,0,1,1)</f>
        <v>0</v>
      </c>
      <c r="N32" s="30">
        <f ca="1">OFFSET(Year!O79,0,0,1,1)</f>
        <v>0</v>
      </c>
      <c r="O32" s="30">
        <f ca="1">OFFSET(Year!P79,0,0,1,1)</f>
        <v>0</v>
      </c>
      <c r="P32" s="30">
        <f ca="1">OFFSET(Year!Q79,0,0,1,1)</f>
        <v>0</v>
      </c>
      <c r="Q32" s="30">
        <f ca="1">OFFSET(Year!R79,0,0,1,1)</f>
        <v>0</v>
      </c>
    </row>
    <row r="33" spans="1:17" ht="12.75">
      <c r="A33" s="22"/>
      <c r="B33" s="27" t="s">
        <v>26</v>
      </c>
      <c r="C33" s="30">
        <f ca="1">OFFSET(Year!D80,0,0,1,1)</f>
        <v>0</v>
      </c>
      <c r="D33" s="30">
        <f ca="1">OFFSET(Year!E80,0,0,1,1)</f>
        <v>0</v>
      </c>
      <c r="E33" s="30">
        <f ca="1">OFFSET(Year!F80,0,0,1,1)</f>
        <v>0</v>
      </c>
      <c r="F33" s="30">
        <f ca="1">OFFSET(Year!G80,0,0,1,1)</f>
        <v>0</v>
      </c>
      <c r="G33" s="30">
        <f ca="1">OFFSET(Year!H80,0,0,1,1)</f>
        <v>0</v>
      </c>
      <c r="H33" s="30">
        <f ca="1">OFFSET(Year!I80,0,0,1,1)</f>
        <v>0</v>
      </c>
      <c r="I33" s="30">
        <f ca="1">OFFSET(Year!J80,0,0,1,1)</f>
        <v>0</v>
      </c>
      <c r="J33" s="30">
        <f ca="1">OFFSET(Year!K80,0,0,1,1)</f>
        <v>0</v>
      </c>
      <c r="K33" s="30">
        <f ca="1">OFFSET(Year!L80,0,0,1,1)</f>
        <v>0</v>
      </c>
      <c r="L33" s="30">
        <f ca="1">OFFSET(Year!M80,0,0,1,1)</f>
        <v>0</v>
      </c>
      <c r="M33" s="30">
        <f ca="1">OFFSET(Year!N80,0,0,1,1)</f>
        <v>0</v>
      </c>
      <c r="N33" s="30">
        <f ca="1">OFFSET(Year!O80,0,0,1,1)</f>
        <v>0</v>
      </c>
      <c r="O33" s="30">
        <f ca="1">OFFSET(Year!P80,0,0,1,1)</f>
        <v>0</v>
      </c>
      <c r="P33" s="30">
        <f ca="1">OFFSET(Year!Q80,0,0,1,1)</f>
        <v>0</v>
      </c>
      <c r="Q33" s="30">
        <f ca="1">OFFSET(Year!R80,0,0,1,1)</f>
        <v>0</v>
      </c>
    </row>
    <row r="34" spans="1:17" ht="12.75">
      <c r="A34" s="22"/>
      <c r="B34" s="9" t="s">
        <v>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>
      <c r="A35" s="22"/>
      <c r="B35" s="9" t="s">
        <v>125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0"/>
      <c r="N35" s="30"/>
      <c r="O35" s="30"/>
      <c r="P35" s="30"/>
      <c r="Q35" s="30"/>
    </row>
    <row r="36" spans="1:16" ht="12.7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8"/>
      <c r="O36" s="3"/>
      <c r="P36" s="3"/>
    </row>
    <row r="37" spans="1:16" ht="12.7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8"/>
      <c r="O37" s="3"/>
      <c r="P37" s="3"/>
    </row>
    <row r="38" spans="4:12" ht="12.75">
      <c r="D38" s="17" t="s">
        <v>61</v>
      </c>
      <c r="E38" s="17"/>
      <c r="F38" s="17"/>
      <c r="G38" s="7">
        <f>Notes!F9</f>
        <v>0</v>
      </c>
      <c r="H38" s="7"/>
      <c r="I38" s="8"/>
      <c r="J38" s="12" t="s">
        <v>31</v>
      </c>
      <c r="K38" s="5"/>
      <c r="L38" s="5"/>
    </row>
    <row r="39" spans="4:12" ht="12.75">
      <c r="D39" s="17"/>
      <c r="E39" s="17"/>
      <c r="F39" s="17" t="s">
        <v>30</v>
      </c>
      <c r="G39" s="7"/>
      <c r="H39" s="7"/>
      <c r="J39" s="37" t="s">
        <v>29</v>
      </c>
      <c r="K39" s="31">
        <f>A8+4</f>
        <v>39936</v>
      </c>
      <c r="L39" s="31">
        <f>A8+5</f>
        <v>39937</v>
      </c>
    </row>
    <row r="40" spans="4:12" ht="12.75">
      <c r="D40" s="17"/>
      <c r="E40" s="17"/>
      <c r="F40" s="38" t="s">
        <v>29</v>
      </c>
      <c r="G40" s="32">
        <f>A8</f>
        <v>39932</v>
      </c>
      <c r="H40" s="32"/>
      <c r="J40" s="4"/>
      <c r="K40" s="5"/>
      <c r="L40" s="4"/>
    </row>
    <row r="41" spans="4:12" ht="12.75">
      <c r="D41" s="17"/>
      <c r="E41" s="17"/>
      <c r="F41" s="38"/>
      <c r="G41" s="32"/>
      <c r="H41" s="32"/>
      <c r="J41" s="4"/>
      <c r="K41" s="5"/>
      <c r="L41" s="4"/>
    </row>
    <row r="42" spans="4:12" ht="12.75">
      <c r="D42" s="17"/>
      <c r="E42" s="17"/>
      <c r="F42" s="38"/>
      <c r="G42" s="32"/>
      <c r="H42" s="32"/>
      <c r="J42" s="4" t="s">
        <v>80</v>
      </c>
      <c r="K42" s="5"/>
      <c r="L42" s="4"/>
    </row>
    <row r="43" spans="1:17" ht="12.75">
      <c r="A43" s="3"/>
      <c r="B43" s="5"/>
      <c r="C43" s="24"/>
      <c r="D43" s="68"/>
      <c r="E43" s="68"/>
      <c r="F43" s="69"/>
      <c r="G43" s="70"/>
      <c r="H43" s="70"/>
      <c r="I43" s="5"/>
      <c r="J43" s="4"/>
      <c r="K43" s="5"/>
      <c r="L43" s="4"/>
      <c r="Q43" s="265">
        <f>G40</f>
        <v>39932</v>
      </c>
    </row>
    <row r="44" spans="1:14" ht="13.5" thickBot="1">
      <c r="A44" s="471" t="s">
        <v>57</v>
      </c>
      <c r="B44" s="472"/>
      <c r="C44" s="472"/>
      <c r="D44" s="472"/>
      <c r="E44" s="472"/>
      <c r="F44" s="472"/>
      <c r="G44" s="473"/>
      <c r="J44" s="4"/>
      <c r="K44" s="4"/>
      <c r="L44" s="4"/>
      <c r="M44" s="3"/>
      <c r="N44" s="3"/>
    </row>
    <row r="45" spans="1:20" ht="12.75">
      <c r="A45" s="61" t="s">
        <v>22</v>
      </c>
      <c r="B45" s="53" t="s">
        <v>24</v>
      </c>
      <c r="C45" s="53" t="s">
        <v>25</v>
      </c>
      <c r="D45" s="53" t="s">
        <v>26</v>
      </c>
      <c r="E45" s="54" t="s">
        <v>27</v>
      </c>
      <c r="F45" s="55"/>
      <c r="G45" s="56" t="s">
        <v>125</v>
      </c>
      <c r="J45" s="4" t="s">
        <v>81</v>
      </c>
      <c r="K45" s="4"/>
      <c r="L45" s="4"/>
      <c r="M45" s="3"/>
      <c r="N45" s="61" t="s">
        <v>22</v>
      </c>
      <c r="O45" s="53" t="s">
        <v>24</v>
      </c>
      <c r="P45" s="53" t="s">
        <v>117</v>
      </c>
      <c r="Q45" s="53" t="s">
        <v>118</v>
      </c>
      <c r="R45" s="53" t="s">
        <v>119</v>
      </c>
      <c r="S45" s="53" t="s">
        <v>120</v>
      </c>
      <c r="T45" s="53" t="s">
        <v>121</v>
      </c>
    </row>
    <row r="46" spans="1:20" ht="12.75">
      <c r="A46" s="57">
        <v>1</v>
      </c>
      <c r="B46" s="85" t="str">
        <f>Notes!F3</f>
        <v>1855 - 1930</v>
      </c>
      <c r="C46" s="85">
        <f>C8</f>
        <v>0</v>
      </c>
      <c r="D46" s="85">
        <f>C9</f>
        <v>0</v>
      </c>
      <c r="E46" s="197">
        <f>C10</f>
        <v>0</v>
      </c>
      <c r="F46" s="198"/>
      <c r="G46" s="199">
        <f>C11</f>
        <v>0</v>
      </c>
      <c r="J46" s="4"/>
      <c r="K46" s="4"/>
      <c r="L46" s="4"/>
      <c r="M46" s="3"/>
      <c r="N46" s="57">
        <v>1</v>
      </c>
      <c r="O46" s="85" t="str">
        <f>B46</f>
        <v>1855 - 1930</v>
      </c>
      <c r="P46" s="85">
        <f>C46</f>
        <v>0</v>
      </c>
      <c r="Q46" s="85">
        <f>C55</f>
        <v>0</v>
      </c>
      <c r="R46" s="85">
        <f>C65</f>
        <v>0</v>
      </c>
      <c r="S46" s="85">
        <f>C75</f>
        <v>0</v>
      </c>
      <c r="T46" s="85">
        <f>C85</f>
        <v>0</v>
      </c>
    </row>
    <row r="47" spans="1:20" ht="12.75">
      <c r="A47" s="283" t="s">
        <v>23</v>
      </c>
      <c r="B47" s="85" t="str">
        <f>Notes!F4</f>
        <v>1930 - 1940</v>
      </c>
      <c r="C47" s="203"/>
      <c r="D47" s="203"/>
      <c r="E47" s="204"/>
      <c r="F47" s="205"/>
      <c r="G47" s="206"/>
      <c r="J47" s="4"/>
      <c r="K47" s="4"/>
      <c r="L47" s="4"/>
      <c r="M47" s="3"/>
      <c r="N47" s="283" t="s">
        <v>23</v>
      </c>
      <c r="O47" s="85" t="str">
        <f>B47</f>
        <v>1930 - 1940</v>
      </c>
      <c r="P47" s="203"/>
      <c r="Q47" s="203"/>
      <c r="R47" s="204"/>
      <c r="S47" s="205"/>
      <c r="T47" s="206"/>
    </row>
    <row r="48" spans="1:20" ht="13.5" thickBot="1">
      <c r="A48" s="58">
        <v>2</v>
      </c>
      <c r="B48" s="87" t="str">
        <f>Notes!F5</f>
        <v>1940 - 2015</v>
      </c>
      <c r="C48" s="87">
        <f>D8</f>
        <v>0</v>
      </c>
      <c r="D48" s="87">
        <f>D9</f>
        <v>0</v>
      </c>
      <c r="E48" s="200">
        <f>D10</f>
        <v>0</v>
      </c>
      <c r="F48" s="201"/>
      <c r="G48" s="202">
        <f>D11</f>
        <v>0</v>
      </c>
      <c r="J48" s="4"/>
      <c r="K48" s="4"/>
      <c r="L48" s="4"/>
      <c r="M48" s="3"/>
      <c r="N48" s="58">
        <v>2</v>
      </c>
      <c r="O48" s="87" t="str">
        <f>B48</f>
        <v>1940 - 2015</v>
      </c>
      <c r="P48" s="87">
        <f>C48</f>
        <v>0</v>
      </c>
      <c r="Q48" s="87">
        <f>C57</f>
        <v>0</v>
      </c>
      <c r="R48" s="87">
        <f>C67</f>
        <v>0</v>
      </c>
      <c r="S48" s="87">
        <f>C77</f>
        <v>0</v>
      </c>
      <c r="T48" s="87">
        <f>C87</f>
        <v>0</v>
      </c>
    </row>
    <row r="49" spans="1:20" ht="13.5" thickBot="1">
      <c r="A49" s="57" t="s">
        <v>23</v>
      </c>
      <c r="B49" s="87" t="str">
        <f>Notes!F6</f>
        <v>2015 - 2030</v>
      </c>
      <c r="C49" s="203"/>
      <c r="D49" s="203"/>
      <c r="E49" s="204"/>
      <c r="F49" s="205"/>
      <c r="G49" s="206"/>
      <c r="J49" s="4"/>
      <c r="K49" s="4"/>
      <c r="L49" s="4"/>
      <c r="M49" s="3"/>
      <c r="N49" s="57" t="s">
        <v>23</v>
      </c>
      <c r="O49" s="87" t="str">
        <f>B49</f>
        <v>2015 - 2030</v>
      </c>
      <c r="P49" s="203"/>
      <c r="Q49" s="203"/>
      <c r="R49" s="203"/>
      <c r="S49" s="203"/>
      <c r="T49" s="203"/>
    </row>
    <row r="50" spans="1:20" ht="13.5" thickBot="1">
      <c r="A50" s="58">
        <v>3</v>
      </c>
      <c r="B50" s="87" t="str">
        <f>Notes!F7</f>
        <v>2030 - 2105</v>
      </c>
      <c r="C50" s="87">
        <f>E8</f>
        <v>0</v>
      </c>
      <c r="D50" s="87">
        <f>E9</f>
        <v>0</v>
      </c>
      <c r="E50" s="200">
        <f>E10</f>
        <v>0</v>
      </c>
      <c r="F50" s="201"/>
      <c r="G50" s="202">
        <f>E11</f>
        <v>0</v>
      </c>
      <c r="J50" s="4"/>
      <c r="K50" s="4"/>
      <c r="L50" s="4"/>
      <c r="M50" s="3"/>
      <c r="N50" s="58">
        <v>3</v>
      </c>
      <c r="O50" s="87" t="str">
        <f>B50</f>
        <v>2030 - 2105</v>
      </c>
      <c r="P50" s="87">
        <f>C50</f>
        <v>0</v>
      </c>
      <c r="Q50" s="87">
        <f>C59</f>
        <v>0</v>
      </c>
      <c r="R50" s="87">
        <f>C69</f>
        <v>0</v>
      </c>
      <c r="S50" s="87">
        <f>C79</f>
        <v>0</v>
      </c>
      <c r="T50" s="87">
        <f>C89</f>
        <v>0</v>
      </c>
    </row>
    <row r="51" spans="3:5" ht="12.75">
      <c r="C51"/>
      <c r="D51"/>
      <c r="E51"/>
    </row>
    <row r="52" spans="1:14" ht="12.75">
      <c r="A52" s="7"/>
      <c r="B52" s="24"/>
      <c r="C52" s="24"/>
      <c r="D52" s="24"/>
      <c r="E52" s="5"/>
      <c r="F52" s="5"/>
      <c r="G52" s="24"/>
      <c r="J52" s="4"/>
      <c r="K52" s="4"/>
      <c r="L52" s="4"/>
      <c r="M52" s="3"/>
      <c r="N52" s="3"/>
    </row>
    <row r="53" spans="1:14" ht="13.5" thickBot="1">
      <c r="A53" s="474" t="s">
        <v>58</v>
      </c>
      <c r="B53" s="475"/>
      <c r="C53" s="475"/>
      <c r="D53" s="475"/>
      <c r="E53" s="475"/>
      <c r="F53" s="475"/>
      <c r="G53" s="476"/>
      <c r="J53" s="4"/>
      <c r="K53" s="4"/>
      <c r="L53" s="4"/>
      <c r="M53" s="3"/>
      <c r="N53" s="3"/>
    </row>
    <row r="54" spans="1:14" ht="12.75">
      <c r="A54" s="166" t="s">
        <v>22</v>
      </c>
      <c r="B54" s="167" t="s">
        <v>24</v>
      </c>
      <c r="C54" s="167" t="s">
        <v>25</v>
      </c>
      <c r="D54" s="167" t="s">
        <v>26</v>
      </c>
      <c r="E54" s="168" t="s">
        <v>27</v>
      </c>
      <c r="F54" s="169"/>
      <c r="G54" s="170" t="s">
        <v>125</v>
      </c>
      <c r="J54" s="4"/>
      <c r="K54" s="4"/>
      <c r="L54" s="4"/>
      <c r="M54" s="3"/>
      <c r="N54" s="3"/>
    </row>
    <row r="55" spans="1:14" ht="12.75">
      <c r="A55" s="171">
        <v>1</v>
      </c>
      <c r="B55" s="85" t="str">
        <f>Notes!F3</f>
        <v>1855 - 1930</v>
      </c>
      <c r="C55" s="85">
        <f>F8</f>
        <v>0</v>
      </c>
      <c r="D55" s="85">
        <f>F9</f>
        <v>0</v>
      </c>
      <c r="E55" s="197">
        <f>F10</f>
        <v>0</v>
      </c>
      <c r="F55" s="198"/>
      <c r="G55" s="207">
        <f>F11</f>
        <v>0</v>
      </c>
      <c r="J55" s="4"/>
      <c r="K55" s="4"/>
      <c r="L55" s="4"/>
      <c r="M55" s="3"/>
      <c r="N55" s="3"/>
    </row>
    <row r="56" spans="1:14" ht="12.75">
      <c r="A56" s="171" t="s">
        <v>23</v>
      </c>
      <c r="B56" s="85" t="str">
        <f>Notes!F4</f>
        <v>1930 - 1940</v>
      </c>
      <c r="C56" s="203"/>
      <c r="D56" s="203"/>
      <c r="E56" s="204"/>
      <c r="F56" s="205"/>
      <c r="G56" s="206"/>
      <c r="J56" s="4"/>
      <c r="K56" s="4"/>
      <c r="L56" s="4"/>
      <c r="M56" s="3"/>
      <c r="N56" s="3"/>
    </row>
    <row r="57" spans="1:14" ht="12.75">
      <c r="A57" s="172">
        <v>2</v>
      </c>
      <c r="B57" s="85" t="str">
        <f>Notes!F3</f>
        <v>1855 - 1930</v>
      </c>
      <c r="C57" s="85">
        <f>G8</f>
        <v>0</v>
      </c>
      <c r="D57" s="85">
        <f>G9</f>
        <v>0</v>
      </c>
      <c r="E57" s="197">
        <f>G10</f>
        <v>0</v>
      </c>
      <c r="F57" s="198"/>
      <c r="G57" s="207">
        <f>F11</f>
        <v>0</v>
      </c>
      <c r="J57" s="4"/>
      <c r="K57" s="4"/>
      <c r="L57" s="4"/>
      <c r="M57" s="3"/>
      <c r="N57" s="3"/>
    </row>
    <row r="58" spans="1:14" ht="12.75">
      <c r="A58" s="172" t="s">
        <v>23</v>
      </c>
      <c r="B58" s="86" t="str">
        <f>Notes!F5</f>
        <v>1940 - 2015</v>
      </c>
      <c r="C58" s="203"/>
      <c r="D58" s="203"/>
      <c r="E58" s="204"/>
      <c r="F58" s="205"/>
      <c r="G58" s="208"/>
      <c r="J58" s="5"/>
      <c r="K58" s="4"/>
      <c r="L58" s="4"/>
      <c r="M58" s="3"/>
      <c r="N58" s="3"/>
    </row>
    <row r="59" spans="1:14" ht="13.5" thickBot="1">
      <c r="A59" s="173">
        <v>3</v>
      </c>
      <c r="B59" s="174" t="str">
        <f>Notes!F6</f>
        <v>2015 - 2030</v>
      </c>
      <c r="C59" s="174">
        <f>H8</f>
        <v>0</v>
      </c>
      <c r="D59" s="174">
        <f>H9</f>
        <v>0</v>
      </c>
      <c r="E59" s="209">
        <f>H10</f>
        <v>0</v>
      </c>
      <c r="F59" s="210"/>
      <c r="G59" s="211">
        <f>H11</f>
        <v>0</v>
      </c>
      <c r="J59" s="4"/>
      <c r="K59" s="4"/>
      <c r="L59" s="4"/>
      <c r="M59" s="3"/>
      <c r="N59" s="3"/>
    </row>
    <row r="60" spans="1:14" ht="12.75">
      <c r="A60" s="14"/>
      <c r="B60" s="89"/>
      <c r="C60" s="42"/>
      <c r="D60" s="42"/>
      <c r="E60" s="43"/>
      <c r="F60" s="43"/>
      <c r="G60" s="42"/>
      <c r="J60" s="4"/>
      <c r="K60" s="4"/>
      <c r="L60" s="4"/>
      <c r="M60" s="3"/>
      <c r="N60" s="3"/>
    </row>
    <row r="61" spans="1:14" ht="12.75">
      <c r="A61" s="14"/>
      <c r="B61" s="26"/>
      <c r="C61" s="8"/>
      <c r="D61" s="8"/>
      <c r="E61" s="3"/>
      <c r="F61" s="3"/>
      <c r="G61" s="8"/>
      <c r="J61" s="4"/>
      <c r="K61" s="4"/>
      <c r="L61" s="4"/>
      <c r="M61" s="3"/>
      <c r="N61" s="3"/>
    </row>
    <row r="62" spans="1:14" ht="12.75">
      <c r="A62" s="7"/>
      <c r="B62" s="24"/>
      <c r="C62" s="24"/>
      <c r="D62" s="24"/>
      <c r="E62" s="5"/>
      <c r="F62" s="5"/>
      <c r="G62" s="24"/>
      <c r="J62" s="291"/>
      <c r="K62" s="291"/>
      <c r="L62" s="291"/>
      <c r="M62" s="3"/>
      <c r="N62" s="3"/>
    </row>
    <row r="63" spans="1:14" ht="13.5" thickBot="1">
      <c r="A63" s="477" t="s">
        <v>59</v>
      </c>
      <c r="B63" s="478"/>
      <c r="C63" s="478"/>
      <c r="D63" s="478"/>
      <c r="E63" s="478"/>
      <c r="F63" s="478"/>
      <c r="G63" s="479"/>
      <c r="J63" s="3"/>
      <c r="K63" s="3"/>
      <c r="L63" s="3"/>
      <c r="M63" s="3"/>
      <c r="N63" s="3"/>
    </row>
    <row r="64" spans="1:14" ht="12.75">
      <c r="A64" s="175" t="s">
        <v>22</v>
      </c>
      <c r="B64" s="176" t="s">
        <v>24</v>
      </c>
      <c r="C64" s="176" t="s">
        <v>25</v>
      </c>
      <c r="D64" s="176" t="s">
        <v>26</v>
      </c>
      <c r="E64" s="177" t="s">
        <v>27</v>
      </c>
      <c r="F64" s="178"/>
      <c r="G64" s="179" t="s">
        <v>125</v>
      </c>
      <c r="J64" s="11"/>
      <c r="K64" s="3"/>
      <c r="L64" s="3"/>
      <c r="M64" s="3"/>
      <c r="N64" s="3"/>
    </row>
    <row r="65" spans="1:14" ht="12.75">
      <c r="A65" s="180">
        <v>1</v>
      </c>
      <c r="B65" s="163" t="str">
        <f>Notes!F3</f>
        <v>1855 - 1930</v>
      </c>
      <c r="C65" s="163">
        <f>I8</f>
        <v>0</v>
      </c>
      <c r="D65" s="163">
        <f>I9</f>
        <v>0</v>
      </c>
      <c r="E65" s="164">
        <f>I10</f>
        <v>0</v>
      </c>
      <c r="F65" s="165"/>
      <c r="G65" s="194">
        <f>I11</f>
        <v>0</v>
      </c>
      <c r="J65" s="11"/>
      <c r="K65" s="3"/>
      <c r="L65" s="3"/>
      <c r="M65" s="3"/>
      <c r="N65" s="3"/>
    </row>
    <row r="66" spans="1:14" ht="12.75">
      <c r="A66" s="180" t="s">
        <v>23</v>
      </c>
      <c r="B66" s="163" t="str">
        <f>Notes!F4</f>
        <v>1930 - 1940</v>
      </c>
      <c r="C66" s="203"/>
      <c r="D66" s="203"/>
      <c r="E66" s="204"/>
      <c r="F66" s="205"/>
      <c r="G66" s="206"/>
      <c r="J66" s="11"/>
      <c r="K66" s="3"/>
      <c r="L66" s="3"/>
      <c r="M66" s="3"/>
      <c r="N66" s="3"/>
    </row>
    <row r="67" spans="1:14" ht="12.75">
      <c r="A67" s="181">
        <v>2</v>
      </c>
      <c r="B67" s="85" t="str">
        <f>Notes!F5</f>
        <v>1940 - 2015</v>
      </c>
      <c r="C67" s="85">
        <f>J8</f>
        <v>0</v>
      </c>
      <c r="D67" s="85">
        <f>J9</f>
        <v>0</v>
      </c>
      <c r="E67" s="197">
        <f>J10</f>
        <v>0</v>
      </c>
      <c r="F67" s="198"/>
      <c r="G67" s="212">
        <f>J11</f>
        <v>0</v>
      </c>
      <c r="J67" s="500"/>
      <c r="K67" s="501"/>
      <c r="L67" s="501"/>
      <c r="M67" s="3"/>
      <c r="N67" s="3"/>
    </row>
    <row r="68" spans="1:14" ht="12.75">
      <c r="A68" s="181" t="s">
        <v>23</v>
      </c>
      <c r="B68" s="86" t="str">
        <f>Notes!F6</f>
        <v>2015 - 2030</v>
      </c>
      <c r="C68" s="203"/>
      <c r="D68" s="203"/>
      <c r="E68" s="204"/>
      <c r="F68" s="205"/>
      <c r="G68" s="213"/>
      <c r="J68" s="11"/>
      <c r="K68" s="43"/>
      <c r="L68" s="3"/>
      <c r="M68" s="3"/>
      <c r="N68" s="3"/>
    </row>
    <row r="69" spans="1:14" ht="13.5" thickBot="1">
      <c r="A69" s="182">
        <v>3</v>
      </c>
      <c r="B69" s="183" t="str">
        <f>Notes!F7</f>
        <v>2030 - 2105</v>
      </c>
      <c r="C69" s="183">
        <f>K8</f>
        <v>0</v>
      </c>
      <c r="D69" s="183">
        <f>K9</f>
        <v>0</v>
      </c>
      <c r="E69" s="214">
        <f>K10</f>
        <v>0</v>
      </c>
      <c r="F69" s="215"/>
      <c r="G69" s="216">
        <f>K11</f>
        <v>0</v>
      </c>
      <c r="J69" s="11"/>
      <c r="K69" s="288"/>
      <c r="L69" s="3"/>
      <c r="M69" s="3"/>
      <c r="N69" s="3"/>
    </row>
    <row r="70" spans="1:14" ht="12.75">
      <c r="A70" s="14"/>
      <c r="B70" s="26"/>
      <c r="C70" s="42"/>
      <c r="D70" s="42"/>
      <c r="E70" s="43"/>
      <c r="F70" s="43"/>
      <c r="G70" s="42"/>
      <c r="J70" s="11"/>
      <c r="K70" s="43"/>
      <c r="L70" s="3"/>
      <c r="M70" s="3"/>
      <c r="N70" s="3"/>
    </row>
    <row r="71" spans="1:14" ht="12.75">
      <c r="A71" s="14"/>
      <c r="B71" s="26"/>
      <c r="C71" s="8"/>
      <c r="D71" s="8"/>
      <c r="E71" s="3"/>
      <c r="F71" s="3"/>
      <c r="G71" s="8"/>
      <c r="J71" s="11"/>
      <c r="K71" s="11"/>
      <c r="L71" s="3"/>
      <c r="M71" s="3"/>
      <c r="N71" s="3"/>
    </row>
    <row r="72" spans="1:14" ht="12.75">
      <c r="A72" s="7"/>
      <c r="B72" s="24"/>
      <c r="C72" s="24"/>
      <c r="D72" s="24"/>
      <c r="E72" s="5"/>
      <c r="F72" s="5"/>
      <c r="G72" s="24"/>
      <c r="J72" s="11"/>
      <c r="K72" s="3"/>
      <c r="L72" s="3"/>
      <c r="M72" s="3"/>
      <c r="N72" s="3"/>
    </row>
    <row r="73" spans="1:14" ht="13.5" thickBot="1">
      <c r="A73" s="442" t="s">
        <v>60</v>
      </c>
      <c r="B73" s="466"/>
      <c r="C73" s="466"/>
      <c r="D73" s="466"/>
      <c r="E73" s="466"/>
      <c r="F73" s="466"/>
      <c r="G73" s="467"/>
      <c r="J73" s="261"/>
      <c r="K73" s="3"/>
      <c r="L73" s="3"/>
      <c r="M73" s="3"/>
      <c r="N73" s="3"/>
    </row>
    <row r="74" spans="1:14" ht="12.75">
      <c r="A74" s="184" t="s">
        <v>22</v>
      </c>
      <c r="B74" s="185" t="s">
        <v>24</v>
      </c>
      <c r="C74" s="185" t="s">
        <v>25</v>
      </c>
      <c r="D74" s="185" t="s">
        <v>26</v>
      </c>
      <c r="E74" s="186" t="s">
        <v>27</v>
      </c>
      <c r="F74" s="187"/>
      <c r="G74" s="188" t="s">
        <v>125</v>
      </c>
      <c r="J74" s="11"/>
      <c r="K74" s="262"/>
      <c r="L74" s="3"/>
      <c r="M74" s="3"/>
      <c r="N74" s="3"/>
    </row>
    <row r="75" spans="1:14" ht="12.75">
      <c r="A75" s="192">
        <v>1</v>
      </c>
      <c r="B75" s="163" t="str">
        <f>Notes!F3</f>
        <v>1855 - 1930</v>
      </c>
      <c r="C75" s="163">
        <f>L8</f>
        <v>0</v>
      </c>
      <c r="D75" s="163">
        <f>L9</f>
        <v>0</v>
      </c>
      <c r="E75" s="164">
        <f>L10</f>
        <v>0</v>
      </c>
      <c r="F75" s="165"/>
      <c r="G75" s="193">
        <f>L11</f>
        <v>0</v>
      </c>
      <c r="J75" s="11"/>
      <c r="K75" s="263"/>
      <c r="L75" s="3"/>
      <c r="M75" s="3"/>
      <c r="N75" s="3"/>
    </row>
    <row r="76" spans="1:14" ht="12.75">
      <c r="A76" s="192" t="s">
        <v>23</v>
      </c>
      <c r="B76" s="163" t="str">
        <f>Notes!F4</f>
        <v>1930 - 1940</v>
      </c>
      <c r="C76" s="203"/>
      <c r="D76" s="203"/>
      <c r="E76" s="204"/>
      <c r="F76" s="205"/>
      <c r="G76" s="206"/>
      <c r="J76" s="11"/>
      <c r="K76" s="263"/>
      <c r="L76" s="3"/>
      <c r="M76" s="3"/>
      <c r="N76" s="3"/>
    </row>
    <row r="77" spans="1:14" ht="12.75">
      <c r="A77" s="189">
        <v>2</v>
      </c>
      <c r="B77" s="85" t="str">
        <f>Notes!F5</f>
        <v>1940 - 2015</v>
      </c>
      <c r="C77" s="85">
        <f>M8</f>
        <v>0</v>
      </c>
      <c r="D77" s="85">
        <f>M9</f>
        <v>0</v>
      </c>
      <c r="E77" s="197">
        <f>M10</f>
        <v>0</v>
      </c>
      <c r="F77" s="198"/>
      <c r="G77" s="217">
        <f>M11</f>
        <v>0</v>
      </c>
      <c r="J77" s="11"/>
      <c r="K77" s="262"/>
      <c r="L77" s="3"/>
      <c r="M77" s="3"/>
      <c r="N77" s="3"/>
    </row>
    <row r="78" spans="1:14" ht="12.75">
      <c r="A78" s="189" t="s">
        <v>23</v>
      </c>
      <c r="B78" s="86" t="str">
        <f>Notes!F6</f>
        <v>2015 - 2030</v>
      </c>
      <c r="C78" s="203"/>
      <c r="D78" s="203"/>
      <c r="E78" s="204"/>
      <c r="F78" s="205"/>
      <c r="G78" s="218"/>
      <c r="J78" s="11"/>
      <c r="K78" s="263"/>
      <c r="L78" s="3"/>
      <c r="M78" s="3"/>
      <c r="N78" s="3"/>
    </row>
    <row r="79" spans="1:14" ht="13.5" thickBot="1">
      <c r="A79" s="190">
        <v>3</v>
      </c>
      <c r="B79" s="191" t="str">
        <f>Notes!F7</f>
        <v>2030 - 2105</v>
      </c>
      <c r="C79" s="191">
        <f>N8</f>
        <v>0</v>
      </c>
      <c r="D79" s="191">
        <f>N9</f>
        <v>0</v>
      </c>
      <c r="E79" s="219">
        <f>N10</f>
        <v>0</v>
      </c>
      <c r="F79" s="220"/>
      <c r="G79" s="221">
        <f>N11</f>
        <v>0</v>
      </c>
      <c r="J79" s="3"/>
      <c r="K79" s="263"/>
      <c r="L79" s="3"/>
      <c r="M79" s="3"/>
      <c r="N79" s="3"/>
    </row>
    <row r="80" spans="1:14" ht="12.75">
      <c r="A80" s="50"/>
      <c r="B80" s="89"/>
      <c r="C80" s="42"/>
      <c r="D80" s="42"/>
      <c r="E80" s="43"/>
      <c r="F80" s="43"/>
      <c r="G80" s="42"/>
      <c r="J80" s="440"/>
      <c r="K80" s="440"/>
      <c r="L80" s="440"/>
      <c r="M80" s="3"/>
      <c r="N80" s="3"/>
    </row>
    <row r="81" spans="1:14" ht="12.75">
      <c r="A81" s="50"/>
      <c r="B81" s="89"/>
      <c r="C81" s="42"/>
      <c r="D81" s="42"/>
      <c r="E81" s="43"/>
      <c r="F81" s="43"/>
      <c r="G81" s="42"/>
      <c r="J81" s="441"/>
      <c r="K81" s="441"/>
      <c r="L81" s="441"/>
      <c r="M81" s="3"/>
      <c r="N81" s="3"/>
    </row>
    <row r="82" spans="1:14" ht="12.75">
      <c r="A82" s="14"/>
      <c r="B82" s="26"/>
      <c r="C82" s="28"/>
      <c r="D82" s="28"/>
      <c r="E82" s="29"/>
      <c r="F82" s="29"/>
      <c r="G82" s="28"/>
      <c r="J82" s="440"/>
      <c r="K82" s="440"/>
      <c r="L82" s="440"/>
      <c r="M82" s="3"/>
      <c r="N82" s="3"/>
    </row>
    <row r="83" spans="1:14" ht="13.5" thickBot="1">
      <c r="A83" s="468" t="s">
        <v>86</v>
      </c>
      <c r="B83" s="469"/>
      <c r="C83" s="469"/>
      <c r="D83" s="469"/>
      <c r="E83" s="469"/>
      <c r="F83" s="469"/>
      <c r="G83" s="470"/>
      <c r="J83" s="441"/>
      <c r="K83" s="441"/>
      <c r="L83" s="441"/>
      <c r="M83" s="3"/>
      <c r="N83" s="3"/>
    </row>
    <row r="84" spans="1:14" ht="12.75">
      <c r="A84" s="67" t="s">
        <v>22</v>
      </c>
      <c r="B84" s="62" t="s">
        <v>24</v>
      </c>
      <c r="C84" s="62" t="s">
        <v>25</v>
      </c>
      <c r="D84" s="62" t="s">
        <v>26</v>
      </c>
      <c r="E84" s="63" t="s">
        <v>27</v>
      </c>
      <c r="F84" s="64"/>
      <c r="G84" s="65" t="s">
        <v>125</v>
      </c>
      <c r="J84" s="11"/>
      <c r="K84" s="3"/>
      <c r="L84" s="3"/>
      <c r="M84" s="3"/>
      <c r="N84" s="3"/>
    </row>
    <row r="85" spans="1:14" ht="12.75">
      <c r="A85" s="195">
        <v>1</v>
      </c>
      <c r="B85" s="163" t="str">
        <f>Notes!F3</f>
        <v>1855 - 1930</v>
      </c>
      <c r="C85" s="163">
        <f>O8</f>
        <v>0</v>
      </c>
      <c r="D85" s="163">
        <f>O9</f>
        <v>0</v>
      </c>
      <c r="E85" s="164">
        <f>O10</f>
        <v>0</v>
      </c>
      <c r="F85" s="165"/>
      <c r="G85" s="196">
        <f>O11</f>
        <v>0</v>
      </c>
      <c r="J85" s="11"/>
      <c r="K85" s="3"/>
      <c r="L85" s="3"/>
      <c r="M85" s="3"/>
      <c r="N85" s="3"/>
    </row>
    <row r="86" spans="1:14" ht="12.75">
      <c r="A86" s="195" t="s">
        <v>23</v>
      </c>
      <c r="B86" s="163" t="str">
        <f>Notes!F4</f>
        <v>1930 - 1940</v>
      </c>
      <c r="C86" s="203"/>
      <c r="D86" s="203"/>
      <c r="E86" s="204"/>
      <c r="F86" s="205"/>
      <c r="G86" s="206"/>
      <c r="J86" s="11"/>
      <c r="K86" s="3"/>
      <c r="L86" s="3"/>
      <c r="M86" s="3"/>
      <c r="N86" s="3"/>
    </row>
    <row r="87" spans="1:14" ht="12.75">
      <c r="A87" s="59">
        <v>2</v>
      </c>
      <c r="B87" s="85" t="str">
        <f>Notes!F5</f>
        <v>1940 - 2015</v>
      </c>
      <c r="C87" s="85">
        <f>P8</f>
        <v>0</v>
      </c>
      <c r="D87" s="85">
        <f>P9</f>
        <v>0</v>
      </c>
      <c r="E87" s="197">
        <f>P10</f>
        <v>0</v>
      </c>
      <c r="F87" s="198"/>
      <c r="G87" s="222">
        <f>P11</f>
        <v>0</v>
      </c>
      <c r="J87" s="11"/>
      <c r="K87" s="43"/>
      <c r="L87" s="3"/>
      <c r="M87" s="3"/>
      <c r="N87" s="3"/>
    </row>
    <row r="88" spans="1:14" ht="12.75">
      <c r="A88" s="59" t="s">
        <v>23</v>
      </c>
      <c r="B88" s="86" t="str">
        <f>Notes!F6</f>
        <v>2015 - 2030</v>
      </c>
      <c r="C88" s="203"/>
      <c r="D88" s="203"/>
      <c r="E88" s="204"/>
      <c r="F88" s="205"/>
      <c r="G88" s="223"/>
      <c r="J88" s="11"/>
      <c r="K88" s="3"/>
      <c r="L88" s="3"/>
      <c r="M88" s="3"/>
      <c r="N88" s="3"/>
    </row>
    <row r="89" spans="1:14" ht="13.5" thickBot="1">
      <c r="A89" s="60">
        <v>3</v>
      </c>
      <c r="B89" s="88" t="str">
        <f>Notes!F7</f>
        <v>2030 - 2105</v>
      </c>
      <c r="C89" s="88">
        <f>Q8</f>
        <v>0</v>
      </c>
      <c r="D89" s="88">
        <f>Q9</f>
        <v>0</v>
      </c>
      <c r="E89" s="224">
        <f>Q10</f>
        <v>0</v>
      </c>
      <c r="F89" s="225"/>
      <c r="G89" s="226">
        <f>Q11</f>
        <v>0</v>
      </c>
      <c r="J89" s="3"/>
      <c r="K89" s="3"/>
      <c r="L89" s="3"/>
      <c r="M89" s="3"/>
      <c r="N89" s="3"/>
    </row>
    <row r="90" spans="1:14" ht="12.75">
      <c r="A90" s="50"/>
      <c r="B90" s="89"/>
      <c r="C90" s="42"/>
      <c r="D90" s="42"/>
      <c r="E90" s="43"/>
      <c r="F90" s="43"/>
      <c r="G90" s="42"/>
      <c r="J90" s="3"/>
      <c r="K90" s="3"/>
      <c r="L90" s="3"/>
      <c r="M90" s="3"/>
      <c r="N90" s="3"/>
    </row>
    <row r="91" spans="1:14" ht="12.75">
      <c r="A91" s="50"/>
      <c r="B91" s="89"/>
      <c r="C91" s="42"/>
      <c r="D91" s="42"/>
      <c r="E91" s="43"/>
      <c r="F91" s="43"/>
      <c r="G91" s="42"/>
      <c r="J91" s="3"/>
      <c r="K91" s="3"/>
      <c r="L91" s="3"/>
      <c r="M91" s="3"/>
      <c r="N91" s="3"/>
    </row>
    <row r="92" spans="1:14" ht="12.75">
      <c r="A92" s="14"/>
      <c r="B92" s="26"/>
      <c r="C92" s="28"/>
      <c r="D92" s="28"/>
      <c r="E92" s="29"/>
      <c r="F92" s="29"/>
      <c r="G92" s="28"/>
      <c r="J92" s="11"/>
      <c r="K92" s="3"/>
      <c r="L92" s="3"/>
      <c r="M92" s="3"/>
      <c r="N92" s="3"/>
    </row>
    <row r="93" spans="2:24" ht="12.75">
      <c r="B93" s="1"/>
      <c r="C93" s="17"/>
      <c r="D93" s="17" t="s">
        <v>61</v>
      </c>
      <c r="E93" s="7"/>
      <c r="F93" s="7">
        <f>Notes!F9</f>
        <v>0</v>
      </c>
      <c r="G93" s="1"/>
      <c r="J93" s="12" t="s">
        <v>31</v>
      </c>
      <c r="K93" s="5"/>
      <c r="L93" s="5"/>
      <c r="M93" s="3"/>
      <c r="N93" s="3"/>
      <c r="P93" s="11"/>
      <c r="Q93" s="11"/>
      <c r="R93" s="11"/>
      <c r="S93" s="3"/>
      <c r="T93" s="3"/>
      <c r="U93" s="3"/>
      <c r="V93" s="11"/>
      <c r="W93" s="3"/>
      <c r="X93" s="3"/>
    </row>
    <row r="94" spans="2:24" ht="12.75">
      <c r="B94" s="1"/>
      <c r="C94" s="17"/>
      <c r="D94" s="17" t="s">
        <v>30</v>
      </c>
      <c r="E94" s="7"/>
      <c r="G94" s="1"/>
      <c r="J94" s="37" t="s">
        <v>29</v>
      </c>
      <c r="K94" s="35">
        <f>A14+4</f>
        <v>39943</v>
      </c>
      <c r="L94" s="35">
        <f>A14+5</f>
        <v>39944</v>
      </c>
      <c r="M94" s="3"/>
      <c r="N94" s="3"/>
      <c r="P94" s="11"/>
      <c r="Q94" s="11"/>
      <c r="R94" s="11"/>
      <c r="S94" s="3"/>
      <c r="T94" s="3"/>
      <c r="U94" s="3"/>
      <c r="V94" s="3"/>
      <c r="W94" s="3"/>
      <c r="X94" s="3"/>
    </row>
    <row r="95" spans="2:24" ht="12.75">
      <c r="B95" s="1"/>
      <c r="C95" s="17"/>
      <c r="D95" s="38" t="s">
        <v>29</v>
      </c>
      <c r="E95" s="36">
        <f>A14</f>
        <v>39939</v>
      </c>
      <c r="G95" s="1"/>
      <c r="J95" s="4"/>
      <c r="K95" s="4"/>
      <c r="L95" s="4"/>
      <c r="M95" s="3"/>
      <c r="N95" s="3"/>
      <c r="P95" s="3"/>
      <c r="Q95" s="3"/>
      <c r="R95" s="3"/>
      <c r="S95" s="3"/>
      <c r="T95" s="3"/>
      <c r="U95" s="3"/>
      <c r="V95" s="3"/>
      <c r="W95" s="3"/>
      <c r="X95" s="3"/>
    </row>
    <row r="96" spans="2:24" ht="12.75">
      <c r="B96" s="1"/>
      <c r="C96" s="17"/>
      <c r="D96" s="14"/>
      <c r="E96" s="16"/>
      <c r="G96" s="1"/>
      <c r="J96" s="4"/>
      <c r="K96" s="4"/>
      <c r="L96" s="4"/>
      <c r="M96" s="3"/>
      <c r="N96" s="3"/>
      <c r="P96" s="3"/>
      <c r="Q96" s="3"/>
      <c r="R96" s="3"/>
      <c r="S96" s="3"/>
      <c r="T96" s="3"/>
      <c r="U96" s="3"/>
      <c r="V96" s="3"/>
      <c r="W96" s="3"/>
      <c r="X96" s="3"/>
    </row>
    <row r="97" spans="2:24" ht="12.75">
      <c r="B97" s="1"/>
      <c r="C97" s="17"/>
      <c r="D97" s="14"/>
      <c r="E97" s="16"/>
      <c r="G97" s="1"/>
      <c r="J97" s="4"/>
      <c r="K97" s="4"/>
      <c r="L97" s="4"/>
      <c r="M97" s="3"/>
      <c r="N97" s="3"/>
      <c r="P97" s="3"/>
      <c r="Q97" s="3"/>
      <c r="R97" s="3"/>
      <c r="S97" s="3"/>
      <c r="T97" s="3"/>
      <c r="U97" s="3"/>
      <c r="V97" s="3"/>
      <c r="W97" s="3"/>
      <c r="X97" s="3"/>
    </row>
    <row r="98" spans="2:24" ht="12.75">
      <c r="B98" s="1"/>
      <c r="C98" s="17"/>
      <c r="D98" s="14"/>
      <c r="E98" s="16"/>
      <c r="G98" s="1"/>
      <c r="J98" s="4"/>
      <c r="K98" s="4"/>
      <c r="L98" s="4"/>
      <c r="M98" s="3"/>
      <c r="N98" s="3"/>
      <c r="P98" s="3"/>
      <c r="Q98" s="20">
        <f>E95</f>
        <v>39939</v>
      </c>
      <c r="R98" s="3"/>
      <c r="S98" s="3"/>
      <c r="T98" s="3"/>
      <c r="U98" s="3"/>
      <c r="V98" s="3"/>
      <c r="W98" s="3"/>
      <c r="X98" s="3"/>
    </row>
    <row r="99" spans="1:14" ht="13.5" thickBot="1">
      <c r="A99" s="471" t="s">
        <v>57</v>
      </c>
      <c r="B99" s="472"/>
      <c r="C99" s="472"/>
      <c r="D99" s="472"/>
      <c r="E99" s="472"/>
      <c r="F99" s="472"/>
      <c r="G99" s="473"/>
      <c r="J99" s="4"/>
      <c r="K99" s="4"/>
      <c r="L99" s="4"/>
      <c r="M99" s="3"/>
      <c r="N99" s="3"/>
    </row>
    <row r="100" spans="1:20" ht="12.75">
      <c r="A100" s="61" t="s">
        <v>22</v>
      </c>
      <c r="B100" s="53" t="s">
        <v>24</v>
      </c>
      <c r="C100" s="53" t="s">
        <v>25</v>
      </c>
      <c r="D100" s="53" t="s">
        <v>26</v>
      </c>
      <c r="E100" s="54" t="s">
        <v>27</v>
      </c>
      <c r="F100" s="55"/>
      <c r="G100" s="56" t="s">
        <v>125</v>
      </c>
      <c r="J100" s="4" t="s">
        <v>81</v>
      </c>
      <c r="K100" s="4"/>
      <c r="L100" s="4"/>
      <c r="M100" s="3"/>
      <c r="N100" s="61" t="s">
        <v>22</v>
      </c>
      <c r="O100" s="53" t="s">
        <v>24</v>
      </c>
      <c r="P100" s="53" t="s">
        <v>117</v>
      </c>
      <c r="Q100" s="53" t="s">
        <v>118</v>
      </c>
      <c r="R100" s="53" t="s">
        <v>119</v>
      </c>
      <c r="S100" s="53" t="s">
        <v>120</v>
      </c>
      <c r="T100" s="53" t="s">
        <v>121</v>
      </c>
    </row>
    <row r="101" spans="1:20" ht="12.75">
      <c r="A101" s="57">
        <v>1</v>
      </c>
      <c r="B101" s="85" t="str">
        <f>Notes!F3</f>
        <v>1855 - 1930</v>
      </c>
      <c r="C101" s="85">
        <f>C14</f>
        <v>0</v>
      </c>
      <c r="D101" s="85">
        <f>C15</f>
        <v>0</v>
      </c>
      <c r="E101" s="197">
        <f>C16</f>
        <v>0</v>
      </c>
      <c r="F101" s="198"/>
      <c r="G101" s="199">
        <f>C17</f>
        <v>0</v>
      </c>
      <c r="J101" s="4"/>
      <c r="K101" s="4"/>
      <c r="L101" s="4"/>
      <c r="M101" s="3"/>
      <c r="N101" s="57">
        <v>1</v>
      </c>
      <c r="O101" s="85" t="str">
        <f>B101</f>
        <v>1855 - 1930</v>
      </c>
      <c r="P101" s="85">
        <f>C101</f>
        <v>0</v>
      </c>
      <c r="Q101" s="85">
        <f>C110</f>
        <v>0</v>
      </c>
      <c r="R101" s="85">
        <f>C120</f>
        <v>0</v>
      </c>
      <c r="S101" s="85">
        <f>C130</f>
        <v>0</v>
      </c>
      <c r="T101" s="85">
        <f>C140</f>
        <v>0</v>
      </c>
    </row>
    <row r="102" spans="1:20" ht="12.75">
      <c r="A102" s="283" t="s">
        <v>23</v>
      </c>
      <c r="B102" s="85" t="str">
        <f>Notes!F4</f>
        <v>1930 - 1940</v>
      </c>
      <c r="C102" s="203"/>
      <c r="D102" s="203"/>
      <c r="E102" s="204"/>
      <c r="F102" s="205"/>
      <c r="G102" s="206"/>
      <c r="J102" s="4"/>
      <c r="K102" s="4"/>
      <c r="L102" s="4"/>
      <c r="M102" s="3"/>
      <c r="N102" s="283" t="s">
        <v>23</v>
      </c>
      <c r="O102" s="85" t="str">
        <f>B102</f>
        <v>1930 - 1940</v>
      </c>
      <c r="P102" s="203"/>
      <c r="Q102" s="203"/>
      <c r="R102" s="204"/>
      <c r="S102" s="205"/>
      <c r="T102" s="208"/>
    </row>
    <row r="103" spans="1:20" ht="13.5" thickBot="1">
      <c r="A103" s="58">
        <v>2</v>
      </c>
      <c r="B103" s="87" t="str">
        <f>Notes!F5</f>
        <v>1940 - 2015</v>
      </c>
      <c r="C103" s="87">
        <f>D14</f>
        <v>0</v>
      </c>
      <c r="D103" s="87">
        <f>D15</f>
        <v>0</v>
      </c>
      <c r="E103" s="200">
        <f>D16</f>
        <v>0</v>
      </c>
      <c r="F103" s="201"/>
      <c r="G103" s="202">
        <f>D17</f>
        <v>0</v>
      </c>
      <c r="J103" s="4"/>
      <c r="K103" s="4"/>
      <c r="L103" s="4"/>
      <c r="M103" s="3"/>
      <c r="N103" s="58">
        <v>2</v>
      </c>
      <c r="O103" s="87" t="str">
        <f>B103</f>
        <v>1940 - 2015</v>
      </c>
      <c r="P103" s="87">
        <f>C103</f>
        <v>0</v>
      </c>
      <c r="Q103" s="87">
        <f>C112</f>
        <v>0</v>
      </c>
      <c r="R103" s="87">
        <f>C122</f>
        <v>0</v>
      </c>
      <c r="S103" s="87">
        <f>C132</f>
        <v>0</v>
      </c>
      <c r="T103" s="87">
        <f>C142</f>
        <v>0</v>
      </c>
    </row>
    <row r="104" spans="1:20" ht="13.5" thickBot="1">
      <c r="A104" s="57" t="s">
        <v>23</v>
      </c>
      <c r="B104" s="87" t="str">
        <f>Notes!F6</f>
        <v>2015 - 2030</v>
      </c>
      <c r="J104" s="4"/>
      <c r="K104" s="4"/>
      <c r="L104" s="4"/>
      <c r="M104" s="3"/>
      <c r="N104" s="57" t="s">
        <v>23</v>
      </c>
      <c r="O104" s="87" t="str">
        <f>B104</f>
        <v>2015 - 2030</v>
      </c>
      <c r="P104" s="203"/>
      <c r="Q104" s="203"/>
      <c r="R104" s="203"/>
      <c r="S104" s="203"/>
      <c r="T104" s="203"/>
    </row>
    <row r="105" spans="1:20" ht="13.5" thickBot="1">
      <c r="A105" s="58">
        <v>3</v>
      </c>
      <c r="B105" s="87" t="str">
        <f>Notes!F7</f>
        <v>2030 - 2105</v>
      </c>
      <c r="C105" s="87">
        <f>E14</f>
        <v>0</v>
      </c>
      <c r="D105" s="87">
        <f>E15</f>
        <v>0</v>
      </c>
      <c r="E105" s="200">
        <f>E16</f>
        <v>0</v>
      </c>
      <c r="F105" s="201"/>
      <c r="G105" s="202">
        <f>E17</f>
        <v>0</v>
      </c>
      <c r="J105" s="4"/>
      <c r="K105" s="4"/>
      <c r="L105" s="4"/>
      <c r="M105" s="3"/>
      <c r="N105" s="58">
        <v>3</v>
      </c>
      <c r="O105" s="87" t="str">
        <f>B105</f>
        <v>2030 - 2105</v>
      </c>
      <c r="P105" s="87">
        <f>C105</f>
        <v>0</v>
      </c>
      <c r="Q105" s="87">
        <f>C114</f>
        <v>0</v>
      </c>
      <c r="R105" s="87">
        <f>C124</f>
        <v>0</v>
      </c>
      <c r="S105" s="87">
        <f>C134</f>
        <v>0</v>
      </c>
      <c r="T105" s="87">
        <f>C144</f>
        <v>0</v>
      </c>
    </row>
    <row r="106" spans="3:5" ht="12.75">
      <c r="C106"/>
      <c r="D106"/>
      <c r="E106"/>
    </row>
    <row r="107" spans="1:14" ht="12.75">
      <c r="A107" s="7"/>
      <c r="B107" s="24"/>
      <c r="C107" s="24"/>
      <c r="D107" s="24"/>
      <c r="E107" s="5"/>
      <c r="F107" s="5"/>
      <c r="G107" s="24"/>
      <c r="J107" s="4"/>
      <c r="K107" s="4"/>
      <c r="L107" s="4"/>
      <c r="M107" s="3"/>
      <c r="N107" s="3"/>
    </row>
    <row r="108" spans="1:14" ht="13.5" thickBot="1">
      <c r="A108" s="474" t="s">
        <v>58</v>
      </c>
      <c r="B108" s="475"/>
      <c r="C108" s="475"/>
      <c r="D108" s="475"/>
      <c r="E108" s="475"/>
      <c r="F108" s="475"/>
      <c r="G108" s="476"/>
      <c r="J108" s="4"/>
      <c r="K108" s="4"/>
      <c r="L108" s="4"/>
      <c r="M108" s="3"/>
      <c r="N108" s="3"/>
    </row>
    <row r="109" spans="1:14" ht="12.75">
      <c r="A109" s="166" t="s">
        <v>22</v>
      </c>
      <c r="B109" s="167" t="s">
        <v>24</v>
      </c>
      <c r="C109" s="167" t="s">
        <v>25</v>
      </c>
      <c r="D109" s="167" t="s">
        <v>26</v>
      </c>
      <c r="E109" s="168" t="s">
        <v>27</v>
      </c>
      <c r="F109" s="169"/>
      <c r="G109" s="170" t="s">
        <v>125</v>
      </c>
      <c r="J109" s="4"/>
      <c r="K109" s="4"/>
      <c r="L109" s="4"/>
      <c r="M109" s="3"/>
      <c r="N109" s="3"/>
    </row>
    <row r="110" spans="1:14" ht="12.75">
      <c r="A110" s="171">
        <v>1</v>
      </c>
      <c r="B110" s="85" t="str">
        <f>Notes!F3</f>
        <v>1855 - 1930</v>
      </c>
      <c r="C110" s="85">
        <f>F14</f>
        <v>0</v>
      </c>
      <c r="D110" s="85">
        <f>F15</f>
        <v>0</v>
      </c>
      <c r="E110" s="197">
        <f>F16</f>
        <v>0</v>
      </c>
      <c r="F110" s="198"/>
      <c r="G110" s="207">
        <f>F17</f>
        <v>0</v>
      </c>
      <c r="J110" s="4"/>
      <c r="K110" s="4"/>
      <c r="L110" s="4"/>
      <c r="M110" s="3"/>
      <c r="N110" s="3"/>
    </row>
    <row r="111" spans="1:14" ht="12.75">
      <c r="A111" s="171" t="s">
        <v>23</v>
      </c>
      <c r="B111" s="85" t="str">
        <f>Notes!F4</f>
        <v>1930 - 1940</v>
      </c>
      <c r="C111" s="203"/>
      <c r="D111" s="203"/>
      <c r="E111" s="204"/>
      <c r="F111" s="205"/>
      <c r="G111" s="206"/>
      <c r="J111" s="4"/>
      <c r="K111" s="4"/>
      <c r="L111" s="4"/>
      <c r="M111" s="3"/>
      <c r="N111" s="3"/>
    </row>
    <row r="112" spans="1:14" ht="12.75">
      <c r="A112" s="172">
        <v>2</v>
      </c>
      <c r="B112" s="85" t="str">
        <f>Notes!F5</f>
        <v>1940 - 2015</v>
      </c>
      <c r="C112" s="85">
        <f>G14</f>
        <v>0</v>
      </c>
      <c r="D112" s="85">
        <f>G15</f>
        <v>0</v>
      </c>
      <c r="E112" s="197">
        <f>G16</f>
        <v>0</v>
      </c>
      <c r="F112" s="198"/>
      <c r="G112" s="207">
        <f>G17</f>
        <v>0</v>
      </c>
      <c r="J112" s="4"/>
      <c r="K112" s="4"/>
      <c r="L112" s="4"/>
      <c r="M112" s="3"/>
      <c r="N112" s="3"/>
    </row>
    <row r="113" spans="1:14" ht="12.75">
      <c r="A113" s="172" t="s">
        <v>23</v>
      </c>
      <c r="B113" s="86" t="str">
        <f>Notes!F6</f>
        <v>2015 - 2030</v>
      </c>
      <c r="C113" s="203"/>
      <c r="D113" s="203"/>
      <c r="E113" s="204"/>
      <c r="F113" s="205"/>
      <c r="G113" s="208"/>
      <c r="J113" s="5"/>
      <c r="K113" s="4"/>
      <c r="L113" s="4"/>
      <c r="M113" s="3"/>
      <c r="N113" s="3"/>
    </row>
    <row r="114" spans="1:14" ht="13.5" thickBot="1">
      <c r="A114" s="173">
        <v>3</v>
      </c>
      <c r="B114" s="174" t="str">
        <f>Notes!F7</f>
        <v>2030 - 2105</v>
      </c>
      <c r="C114" s="174">
        <f>H14</f>
        <v>0</v>
      </c>
      <c r="D114" s="174">
        <f>H15</f>
        <v>0</v>
      </c>
      <c r="E114" s="209">
        <f>H16</f>
        <v>0</v>
      </c>
      <c r="F114" s="210"/>
      <c r="G114" s="211">
        <f>H17</f>
        <v>0</v>
      </c>
      <c r="J114" s="4"/>
      <c r="K114" s="4"/>
      <c r="L114" s="4"/>
      <c r="M114" s="3"/>
      <c r="N114" s="3"/>
    </row>
    <row r="115" spans="1:14" ht="12.75">
      <c r="A115" s="14"/>
      <c r="B115" s="26"/>
      <c r="C115" s="42"/>
      <c r="D115" s="42"/>
      <c r="E115" s="43"/>
      <c r="F115" s="43"/>
      <c r="G115" s="42"/>
      <c r="J115" s="4"/>
      <c r="K115" s="4"/>
      <c r="L115" s="4"/>
      <c r="M115" s="3"/>
      <c r="N115" s="3"/>
    </row>
    <row r="116" spans="1:14" ht="12.75">
      <c r="A116" s="14"/>
      <c r="B116" s="26"/>
      <c r="C116" s="8"/>
      <c r="D116" s="8"/>
      <c r="E116" s="3"/>
      <c r="F116" s="3"/>
      <c r="G116" s="8"/>
      <c r="J116" s="4"/>
      <c r="K116" s="4"/>
      <c r="L116" s="4"/>
      <c r="M116" s="3"/>
      <c r="N116" s="3"/>
    </row>
    <row r="117" spans="1:14" ht="12.75">
      <c r="A117" s="7"/>
      <c r="B117" s="24"/>
      <c r="C117" s="24"/>
      <c r="D117" s="24"/>
      <c r="E117" s="5"/>
      <c r="F117" s="5"/>
      <c r="G117" s="24"/>
      <c r="J117" s="291"/>
      <c r="K117" s="291"/>
      <c r="L117" s="291"/>
      <c r="M117" s="3"/>
      <c r="N117" s="3"/>
    </row>
    <row r="118" spans="1:14" ht="13.5" thickBot="1">
      <c r="A118" s="477" t="s">
        <v>59</v>
      </c>
      <c r="B118" s="478"/>
      <c r="C118" s="478"/>
      <c r="D118" s="478"/>
      <c r="E118" s="478"/>
      <c r="F118" s="478"/>
      <c r="G118" s="479"/>
      <c r="J118" s="3"/>
      <c r="K118" s="3"/>
      <c r="L118" s="3"/>
      <c r="M118" s="3"/>
      <c r="N118" s="3"/>
    </row>
    <row r="119" spans="1:14" ht="12.75">
      <c r="A119" s="175" t="s">
        <v>22</v>
      </c>
      <c r="B119" s="176" t="s">
        <v>24</v>
      </c>
      <c r="C119" s="176" t="s">
        <v>25</v>
      </c>
      <c r="D119" s="176" t="s">
        <v>26</v>
      </c>
      <c r="E119" s="177" t="s">
        <v>27</v>
      </c>
      <c r="F119" s="178"/>
      <c r="G119" s="179" t="s">
        <v>125</v>
      </c>
      <c r="J119" s="11"/>
      <c r="K119" s="3"/>
      <c r="L119" s="3"/>
      <c r="M119" s="3"/>
      <c r="N119" s="3"/>
    </row>
    <row r="120" spans="1:14" ht="12.75">
      <c r="A120" s="180">
        <v>1</v>
      </c>
      <c r="B120" s="163" t="str">
        <f>Notes!F3</f>
        <v>1855 - 1930</v>
      </c>
      <c r="C120" s="163">
        <f>I14</f>
        <v>0</v>
      </c>
      <c r="D120" s="163">
        <f>I15</f>
        <v>0</v>
      </c>
      <c r="E120" s="164">
        <f>I16</f>
        <v>0</v>
      </c>
      <c r="F120" s="165"/>
      <c r="G120" s="194">
        <f>I17</f>
        <v>0</v>
      </c>
      <c r="J120" s="11"/>
      <c r="K120" s="3"/>
      <c r="L120" s="3"/>
      <c r="M120" s="3"/>
      <c r="N120" s="3"/>
    </row>
    <row r="121" spans="1:14" ht="12.75">
      <c r="A121" s="180" t="s">
        <v>23</v>
      </c>
      <c r="B121" s="163" t="str">
        <f>Notes!F4</f>
        <v>1930 - 1940</v>
      </c>
      <c r="C121" s="203"/>
      <c r="D121" s="203"/>
      <c r="E121" s="204"/>
      <c r="F121" s="205"/>
      <c r="G121" s="208"/>
      <c r="J121" s="11"/>
      <c r="K121" s="3"/>
      <c r="L121" s="3"/>
      <c r="M121" s="3"/>
      <c r="N121" s="3"/>
    </row>
    <row r="122" spans="1:14" ht="12.75">
      <c r="A122" s="181">
        <v>2</v>
      </c>
      <c r="B122" s="85" t="str">
        <f>Notes!F5</f>
        <v>1940 - 2015</v>
      </c>
      <c r="C122" s="85">
        <f>J14</f>
        <v>0</v>
      </c>
      <c r="D122" s="85">
        <f>J15</f>
        <v>0</v>
      </c>
      <c r="E122" s="197">
        <f>J16</f>
        <v>0</v>
      </c>
      <c r="F122" s="198"/>
      <c r="G122" s="212">
        <f>J17</f>
        <v>0</v>
      </c>
      <c r="J122" s="500"/>
      <c r="K122" s="501"/>
      <c r="L122" s="501"/>
      <c r="M122" s="3"/>
      <c r="N122" s="3"/>
    </row>
    <row r="123" spans="1:14" ht="12.75">
      <c r="A123" s="181" t="s">
        <v>23</v>
      </c>
      <c r="B123" s="86" t="str">
        <f>Notes!F6</f>
        <v>2015 - 2030</v>
      </c>
      <c r="C123" s="203"/>
      <c r="D123" s="203"/>
      <c r="E123" s="204"/>
      <c r="F123" s="205"/>
      <c r="G123" s="213"/>
      <c r="J123" s="11"/>
      <c r="K123" s="43"/>
      <c r="L123" s="3"/>
      <c r="M123" s="3"/>
      <c r="N123" s="3"/>
    </row>
    <row r="124" spans="1:14" ht="13.5" thickBot="1">
      <c r="A124" s="182">
        <v>3</v>
      </c>
      <c r="B124" s="183" t="str">
        <f>Notes!F7</f>
        <v>2030 - 2105</v>
      </c>
      <c r="C124" s="183">
        <f>K14</f>
        <v>0</v>
      </c>
      <c r="D124" s="183">
        <f>K15</f>
        <v>0</v>
      </c>
      <c r="E124" s="214">
        <f>K16</f>
        <v>0</v>
      </c>
      <c r="F124" s="215"/>
      <c r="G124" s="216">
        <f>K17</f>
        <v>0</v>
      </c>
      <c r="J124" s="11"/>
      <c r="K124" s="288"/>
      <c r="L124" s="3"/>
      <c r="M124" s="3"/>
      <c r="N124" s="3"/>
    </row>
    <row r="125" spans="1:14" ht="12.75">
      <c r="A125" s="14"/>
      <c r="B125" s="26"/>
      <c r="C125" s="42"/>
      <c r="D125" s="42"/>
      <c r="E125" s="43"/>
      <c r="F125" s="43"/>
      <c r="G125" s="42"/>
      <c r="J125" s="11"/>
      <c r="K125" s="43"/>
      <c r="L125" s="3"/>
      <c r="M125" s="3"/>
      <c r="N125" s="3"/>
    </row>
    <row r="126" spans="1:14" ht="12.75">
      <c r="A126" s="14"/>
      <c r="B126" s="26"/>
      <c r="C126" s="8"/>
      <c r="D126" s="8"/>
      <c r="E126" s="3"/>
      <c r="F126" s="3"/>
      <c r="G126" s="8"/>
      <c r="J126" s="11"/>
      <c r="K126" s="11"/>
      <c r="L126" s="3"/>
      <c r="M126" s="3"/>
      <c r="N126" s="3"/>
    </row>
    <row r="127" spans="1:14" ht="12.75">
      <c r="A127" s="7"/>
      <c r="B127" s="24"/>
      <c r="C127" s="24"/>
      <c r="D127" s="24"/>
      <c r="E127" s="5"/>
      <c r="F127" s="5"/>
      <c r="G127" s="24"/>
      <c r="J127" s="11"/>
      <c r="K127" s="3"/>
      <c r="L127" s="3"/>
      <c r="M127" s="3"/>
      <c r="N127" s="3"/>
    </row>
    <row r="128" spans="1:14" ht="13.5" thickBot="1">
      <c r="A128" s="442" t="s">
        <v>60</v>
      </c>
      <c r="B128" s="466"/>
      <c r="C128" s="466"/>
      <c r="D128" s="466"/>
      <c r="E128" s="466"/>
      <c r="F128" s="466"/>
      <c r="G128" s="467"/>
      <c r="J128" s="261"/>
      <c r="K128" s="3"/>
      <c r="L128" s="3"/>
      <c r="M128" s="3"/>
      <c r="N128" s="3"/>
    </row>
    <row r="129" spans="1:14" ht="12.75">
      <c r="A129" s="184" t="s">
        <v>22</v>
      </c>
      <c r="B129" s="185" t="s">
        <v>24</v>
      </c>
      <c r="C129" s="185" t="s">
        <v>25</v>
      </c>
      <c r="D129" s="185" t="s">
        <v>26</v>
      </c>
      <c r="E129" s="186" t="s">
        <v>27</v>
      </c>
      <c r="F129" s="187"/>
      <c r="G129" s="188" t="s">
        <v>125</v>
      </c>
      <c r="J129" s="11"/>
      <c r="K129" s="262"/>
      <c r="L129" s="3"/>
      <c r="M129" s="3"/>
      <c r="N129" s="3"/>
    </row>
    <row r="130" spans="1:14" ht="12.75">
      <c r="A130" s="192">
        <v>1</v>
      </c>
      <c r="B130" s="163" t="str">
        <f>Notes!F3</f>
        <v>1855 - 1930</v>
      </c>
      <c r="C130" s="163">
        <f>L14</f>
        <v>0</v>
      </c>
      <c r="D130" s="163">
        <f>L15</f>
        <v>0</v>
      </c>
      <c r="E130" s="164">
        <f>L16</f>
        <v>0</v>
      </c>
      <c r="F130" s="165"/>
      <c r="G130" s="193">
        <f>L17</f>
        <v>0</v>
      </c>
      <c r="J130" s="11"/>
      <c r="K130" s="263"/>
      <c r="L130" s="3"/>
      <c r="M130" s="3"/>
      <c r="N130" s="3"/>
    </row>
    <row r="131" spans="1:14" ht="12.75">
      <c r="A131" s="192" t="s">
        <v>23</v>
      </c>
      <c r="B131" s="163" t="str">
        <f>Notes!F4</f>
        <v>1930 - 1940</v>
      </c>
      <c r="C131" s="203"/>
      <c r="D131" s="203"/>
      <c r="E131" s="204"/>
      <c r="F131" s="205"/>
      <c r="G131" s="208"/>
      <c r="J131" s="11"/>
      <c r="K131" s="263"/>
      <c r="L131" s="3"/>
      <c r="M131" s="3"/>
      <c r="N131" s="3"/>
    </row>
    <row r="132" spans="1:14" ht="12.75">
      <c r="A132" s="189">
        <v>2</v>
      </c>
      <c r="B132" s="85" t="str">
        <f>Notes!F5</f>
        <v>1940 - 2015</v>
      </c>
      <c r="C132" s="85">
        <f>M14</f>
        <v>0</v>
      </c>
      <c r="D132" s="85">
        <f>M15</f>
        <v>0</v>
      </c>
      <c r="E132" s="197">
        <f>M16</f>
        <v>0</v>
      </c>
      <c r="F132" s="198"/>
      <c r="G132" s="217">
        <f>M17</f>
        <v>0</v>
      </c>
      <c r="J132" s="11"/>
      <c r="K132" s="262"/>
      <c r="L132" s="3"/>
      <c r="M132" s="3"/>
      <c r="N132" s="3"/>
    </row>
    <row r="133" spans="1:14" ht="12.75">
      <c r="A133" s="189" t="s">
        <v>23</v>
      </c>
      <c r="B133" s="86" t="str">
        <f>Notes!F6</f>
        <v>2015 - 2030</v>
      </c>
      <c r="C133" s="203"/>
      <c r="D133" s="203"/>
      <c r="E133" s="204"/>
      <c r="F133" s="205"/>
      <c r="G133" s="218"/>
      <c r="J133" s="11"/>
      <c r="K133" s="263"/>
      <c r="L133" s="3"/>
      <c r="M133" s="3"/>
      <c r="N133" s="3"/>
    </row>
    <row r="134" spans="1:14" ht="13.5" thickBot="1">
      <c r="A134" s="190">
        <v>3</v>
      </c>
      <c r="B134" s="191" t="str">
        <f>Notes!F7</f>
        <v>2030 - 2105</v>
      </c>
      <c r="C134" s="191">
        <f>N14</f>
        <v>0</v>
      </c>
      <c r="D134" s="191">
        <f>N15</f>
        <v>0</v>
      </c>
      <c r="E134" s="219">
        <f>N16</f>
        <v>0</v>
      </c>
      <c r="F134" s="220"/>
      <c r="G134" s="221">
        <f>N17</f>
        <v>0</v>
      </c>
      <c r="J134" s="3"/>
      <c r="K134" s="263"/>
      <c r="L134" s="3"/>
      <c r="M134" s="3"/>
      <c r="N134" s="3"/>
    </row>
    <row r="135" spans="1:14" ht="12.75">
      <c r="A135" s="50"/>
      <c r="B135" s="89"/>
      <c r="C135" s="42"/>
      <c r="D135" s="42"/>
      <c r="E135" s="43"/>
      <c r="F135" s="43"/>
      <c r="G135" s="42"/>
      <c r="J135" s="440"/>
      <c r="K135" s="440"/>
      <c r="L135" s="440"/>
      <c r="M135" s="3"/>
      <c r="N135" s="3"/>
    </row>
    <row r="136" spans="1:14" ht="12.75">
      <c r="A136" s="50"/>
      <c r="B136" s="89"/>
      <c r="C136" s="42"/>
      <c r="D136" s="42"/>
      <c r="E136" s="43"/>
      <c r="F136" s="43"/>
      <c r="G136" s="42"/>
      <c r="J136" s="441"/>
      <c r="K136" s="441"/>
      <c r="L136" s="441"/>
      <c r="M136" s="3"/>
      <c r="N136" s="3"/>
    </row>
    <row r="137" spans="1:14" ht="12.75">
      <c r="A137" s="14"/>
      <c r="B137" s="26"/>
      <c r="C137" s="28"/>
      <c r="D137" s="28"/>
      <c r="E137" s="29"/>
      <c r="F137" s="29"/>
      <c r="G137" s="28"/>
      <c r="J137" s="440"/>
      <c r="K137" s="440"/>
      <c r="L137" s="440"/>
      <c r="M137" s="3"/>
      <c r="N137" s="3"/>
    </row>
    <row r="138" spans="1:14" ht="13.5" thickBot="1">
      <c r="A138" s="468" t="s">
        <v>86</v>
      </c>
      <c r="B138" s="469"/>
      <c r="C138" s="469"/>
      <c r="D138" s="469"/>
      <c r="E138" s="469"/>
      <c r="F138" s="469"/>
      <c r="G138" s="470"/>
      <c r="J138" s="441"/>
      <c r="K138" s="441"/>
      <c r="L138" s="441"/>
      <c r="M138" s="3"/>
      <c r="N138" s="3"/>
    </row>
    <row r="139" spans="1:14" ht="12.75">
      <c r="A139" s="67" t="s">
        <v>22</v>
      </c>
      <c r="B139" s="62" t="s">
        <v>24</v>
      </c>
      <c r="C139" s="62" t="s">
        <v>25</v>
      </c>
      <c r="D139" s="62" t="s">
        <v>26</v>
      </c>
      <c r="E139" s="63" t="s">
        <v>27</v>
      </c>
      <c r="F139" s="64"/>
      <c r="G139" s="65" t="s">
        <v>125</v>
      </c>
      <c r="J139" s="11"/>
      <c r="K139" s="3"/>
      <c r="L139" s="3"/>
      <c r="M139" s="3"/>
      <c r="N139" s="3"/>
    </row>
    <row r="140" spans="1:14" ht="12.75">
      <c r="A140" s="195">
        <v>1</v>
      </c>
      <c r="B140" s="163" t="str">
        <f>Notes!F3</f>
        <v>1855 - 1930</v>
      </c>
      <c r="C140" s="163">
        <f>O14</f>
        <v>0</v>
      </c>
      <c r="D140" s="163">
        <f>O15</f>
        <v>0</v>
      </c>
      <c r="E140" s="164">
        <f>O16</f>
        <v>0</v>
      </c>
      <c r="F140" s="165"/>
      <c r="G140" s="196">
        <f>O17</f>
        <v>0</v>
      </c>
      <c r="J140" s="11"/>
      <c r="K140" s="3"/>
      <c r="L140" s="3"/>
      <c r="M140" s="3"/>
      <c r="N140" s="3"/>
    </row>
    <row r="141" spans="1:14" ht="12.75">
      <c r="A141" s="195" t="s">
        <v>23</v>
      </c>
      <c r="B141" s="163" t="str">
        <f>Notes!F4</f>
        <v>1930 - 1940</v>
      </c>
      <c r="C141" s="203"/>
      <c r="D141" s="203"/>
      <c r="E141" s="204"/>
      <c r="F141" s="205"/>
      <c r="G141" s="208"/>
      <c r="J141" s="11"/>
      <c r="K141" s="3"/>
      <c r="L141" s="3"/>
      <c r="M141" s="3"/>
      <c r="N141" s="3"/>
    </row>
    <row r="142" spans="1:14" ht="12.75">
      <c r="A142" s="59">
        <v>2</v>
      </c>
      <c r="B142" s="85" t="str">
        <f>Notes!F5</f>
        <v>1940 - 2015</v>
      </c>
      <c r="C142" s="85">
        <f>P14</f>
        <v>0</v>
      </c>
      <c r="D142" s="85">
        <f>P15</f>
        <v>0</v>
      </c>
      <c r="E142" s="197">
        <f>P16</f>
        <v>0</v>
      </c>
      <c r="F142" s="198"/>
      <c r="G142" s="222">
        <f>P17</f>
        <v>0</v>
      </c>
      <c r="J142" s="11"/>
      <c r="K142" s="43"/>
      <c r="L142" s="3"/>
      <c r="M142" s="3"/>
      <c r="N142" s="3"/>
    </row>
    <row r="143" spans="1:14" ht="12.75">
      <c r="A143" s="59" t="s">
        <v>23</v>
      </c>
      <c r="B143" s="86" t="str">
        <f>Notes!F6</f>
        <v>2015 - 2030</v>
      </c>
      <c r="C143" s="203"/>
      <c r="D143" s="203"/>
      <c r="E143" s="204"/>
      <c r="F143" s="205"/>
      <c r="G143" s="223"/>
      <c r="J143" s="11"/>
      <c r="K143" s="3"/>
      <c r="L143" s="3"/>
      <c r="M143" s="3"/>
      <c r="N143" s="3"/>
    </row>
    <row r="144" spans="1:14" ht="13.5" thickBot="1">
      <c r="A144" s="60">
        <v>3</v>
      </c>
      <c r="B144" s="88" t="str">
        <f>Notes!F7</f>
        <v>2030 - 2105</v>
      </c>
      <c r="C144" s="88">
        <f>Q14</f>
        <v>0</v>
      </c>
      <c r="D144" s="88">
        <f>Q15</f>
        <v>0</v>
      </c>
      <c r="E144" s="224">
        <f>Q16</f>
        <v>0</v>
      </c>
      <c r="F144" s="225"/>
      <c r="G144" s="226">
        <f>Q17</f>
        <v>0</v>
      </c>
      <c r="J144" s="3"/>
      <c r="K144" s="3"/>
      <c r="L144" s="3"/>
      <c r="M144" s="3"/>
      <c r="N144" s="3"/>
    </row>
    <row r="145" spans="2:24" ht="12.75">
      <c r="B145" s="1"/>
      <c r="E145"/>
      <c r="G145" s="1"/>
      <c r="J145" s="4"/>
      <c r="K145" s="4"/>
      <c r="L145" s="4"/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2.75">
      <c r="B146" s="1"/>
      <c r="C146" s="8"/>
      <c r="D146" s="8"/>
      <c r="E146" s="3"/>
      <c r="F146" s="3"/>
      <c r="G146" s="8"/>
      <c r="H146" s="3"/>
      <c r="I146" s="3"/>
      <c r="J146" s="3"/>
      <c r="K146" s="3"/>
      <c r="L146" s="3"/>
      <c r="M146" s="3"/>
      <c r="N146" s="3"/>
      <c r="P146" s="11"/>
      <c r="Q146" s="11"/>
      <c r="R146" s="11"/>
      <c r="S146" s="3"/>
      <c r="T146" s="3"/>
      <c r="U146" s="3"/>
      <c r="V146" s="11"/>
      <c r="W146" s="3"/>
      <c r="X146" s="3"/>
    </row>
    <row r="147" spans="2:24" ht="12.75">
      <c r="B147" s="1"/>
      <c r="C147" s="17"/>
      <c r="D147" s="17" t="s">
        <v>61</v>
      </c>
      <c r="E147" s="7"/>
      <c r="F147" s="7">
        <f>Notes!F9</f>
        <v>0</v>
      </c>
      <c r="G147" s="1"/>
      <c r="J147" s="12" t="s">
        <v>31</v>
      </c>
      <c r="K147" s="5"/>
      <c r="L147" s="5"/>
      <c r="M147" s="3"/>
      <c r="N147" s="3"/>
      <c r="P147" s="11"/>
      <c r="Q147" s="11"/>
      <c r="R147" s="11"/>
      <c r="S147" s="3"/>
      <c r="T147" s="3"/>
      <c r="U147" s="3"/>
      <c r="V147" s="3"/>
      <c r="W147" s="3"/>
      <c r="X147" s="3"/>
    </row>
    <row r="148" spans="2:24" ht="12.75">
      <c r="B148" s="1"/>
      <c r="C148" s="17"/>
      <c r="D148" s="17" t="s">
        <v>30</v>
      </c>
      <c r="E148" s="7"/>
      <c r="G148" s="1"/>
      <c r="J148" s="37" t="s">
        <v>29</v>
      </c>
      <c r="K148" s="35">
        <f>E149+4</f>
        <v>39950</v>
      </c>
      <c r="L148" s="35">
        <f>E149+5</f>
        <v>39951</v>
      </c>
      <c r="M148" s="3"/>
      <c r="N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2:24" ht="12.75">
      <c r="B149" s="1"/>
      <c r="C149" s="17"/>
      <c r="D149" s="38" t="s">
        <v>29</v>
      </c>
      <c r="E149" s="36">
        <f>A20</f>
        <v>39946</v>
      </c>
      <c r="G149" s="1"/>
      <c r="J149" s="4"/>
      <c r="K149" s="4"/>
      <c r="L149" s="4"/>
      <c r="M149" s="3"/>
      <c r="N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2:24" ht="12.75">
      <c r="B150" s="1"/>
      <c r="C150" s="17"/>
      <c r="D150" s="14"/>
      <c r="E150" s="16"/>
      <c r="G150" s="1"/>
      <c r="J150" s="4"/>
      <c r="K150" s="4"/>
      <c r="L150" s="4"/>
      <c r="M150" s="3"/>
      <c r="N150" s="3"/>
      <c r="P150" s="11"/>
      <c r="Q150" s="11"/>
      <c r="R150" s="11"/>
      <c r="S150" s="11"/>
      <c r="T150" s="11"/>
      <c r="U150" s="3"/>
      <c r="V150" s="3"/>
      <c r="W150" s="3"/>
      <c r="X150" s="3"/>
    </row>
    <row r="151" spans="2:24" ht="12.75">
      <c r="B151" s="1"/>
      <c r="C151" s="17"/>
      <c r="D151" s="14"/>
      <c r="E151" s="16"/>
      <c r="G151" s="1"/>
      <c r="J151" s="4"/>
      <c r="K151" s="4"/>
      <c r="L151" s="4"/>
      <c r="M151" s="3"/>
      <c r="N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1"/>
      <c r="E152"/>
      <c r="G152" s="1"/>
      <c r="J152" s="4"/>
      <c r="K152" s="4"/>
      <c r="L152" s="4"/>
      <c r="M152" s="3"/>
      <c r="N152" s="3"/>
      <c r="P152" s="3"/>
      <c r="Q152" s="20">
        <f>E149</f>
        <v>39946</v>
      </c>
      <c r="R152" s="3"/>
      <c r="S152" s="3"/>
      <c r="T152" s="3"/>
      <c r="U152" s="3"/>
      <c r="V152" s="3"/>
      <c r="W152" s="3"/>
      <c r="X152" s="3"/>
    </row>
    <row r="153" spans="1:14" ht="13.5" thickBot="1">
      <c r="A153" s="471" t="s">
        <v>57</v>
      </c>
      <c r="B153" s="472"/>
      <c r="C153" s="472"/>
      <c r="D153" s="472"/>
      <c r="E153" s="472"/>
      <c r="F153" s="472"/>
      <c r="G153" s="473"/>
      <c r="J153" s="4"/>
      <c r="K153" s="4"/>
      <c r="L153" s="4"/>
      <c r="M153" s="3"/>
      <c r="N153" s="3"/>
    </row>
    <row r="154" spans="1:20" ht="12.75">
      <c r="A154" s="61" t="s">
        <v>22</v>
      </c>
      <c r="B154" s="53" t="s">
        <v>24</v>
      </c>
      <c r="C154" s="53" t="s">
        <v>25</v>
      </c>
      <c r="D154" s="53" t="s">
        <v>26</v>
      </c>
      <c r="E154" s="54" t="s">
        <v>27</v>
      </c>
      <c r="F154" s="55"/>
      <c r="G154" s="56" t="s">
        <v>125</v>
      </c>
      <c r="J154" s="4" t="s">
        <v>81</v>
      </c>
      <c r="K154" s="4"/>
      <c r="L154" s="4"/>
      <c r="M154" s="3"/>
      <c r="N154" s="61" t="s">
        <v>22</v>
      </c>
      <c r="O154" s="53" t="s">
        <v>24</v>
      </c>
      <c r="P154" s="53" t="s">
        <v>117</v>
      </c>
      <c r="Q154" s="53" t="s">
        <v>118</v>
      </c>
      <c r="R154" s="53" t="s">
        <v>119</v>
      </c>
      <c r="S154" s="53" t="s">
        <v>120</v>
      </c>
      <c r="T154" s="53" t="s">
        <v>121</v>
      </c>
    </row>
    <row r="155" spans="1:20" ht="12.75">
      <c r="A155" s="57">
        <v>1</v>
      </c>
      <c r="B155" s="85" t="str">
        <f>Notes!F3</f>
        <v>1855 - 1930</v>
      </c>
      <c r="C155" s="85">
        <f>C20</f>
        <v>0</v>
      </c>
      <c r="D155" s="85">
        <f>C21</f>
        <v>0</v>
      </c>
      <c r="E155" s="197">
        <f>C22</f>
        <v>0</v>
      </c>
      <c r="F155" s="198"/>
      <c r="G155" s="199">
        <f>C23</f>
        <v>0</v>
      </c>
      <c r="J155" s="4"/>
      <c r="K155" s="4"/>
      <c r="L155" s="4"/>
      <c r="M155" s="3"/>
      <c r="N155" s="57">
        <v>1</v>
      </c>
      <c r="O155" s="85" t="str">
        <f>B155</f>
        <v>1855 - 1930</v>
      </c>
      <c r="P155" s="85">
        <f>C155</f>
        <v>0</v>
      </c>
      <c r="Q155" s="85">
        <f>C164</f>
        <v>0</v>
      </c>
      <c r="R155" s="85">
        <f>C174</f>
        <v>0</v>
      </c>
      <c r="S155" s="85">
        <f>C184</f>
        <v>0</v>
      </c>
      <c r="T155" s="85">
        <f>C194</f>
        <v>0</v>
      </c>
    </row>
    <row r="156" spans="1:20" ht="12.75">
      <c r="A156" s="283" t="s">
        <v>23</v>
      </c>
      <c r="B156" s="85" t="str">
        <f>Notes!F4</f>
        <v>1930 - 1940</v>
      </c>
      <c r="C156" s="203"/>
      <c r="D156" s="203"/>
      <c r="E156" s="204"/>
      <c r="F156" s="205"/>
      <c r="G156" s="206"/>
      <c r="J156" s="4"/>
      <c r="K156" s="4"/>
      <c r="L156" s="4"/>
      <c r="M156" s="3"/>
      <c r="N156" s="283" t="s">
        <v>23</v>
      </c>
      <c r="O156" s="85" t="str">
        <f>B156</f>
        <v>1930 - 1940</v>
      </c>
      <c r="P156" s="203"/>
      <c r="Q156" s="203"/>
      <c r="R156" s="204"/>
      <c r="S156" s="205"/>
      <c r="T156" s="206"/>
    </row>
    <row r="157" spans="1:20" ht="13.5" thickBot="1">
      <c r="A157" s="58">
        <v>2</v>
      </c>
      <c r="B157" s="87" t="str">
        <f>Notes!F5</f>
        <v>1940 - 2015</v>
      </c>
      <c r="C157" s="87">
        <f>D20</f>
        <v>0</v>
      </c>
      <c r="D157" s="87">
        <f>D21</f>
        <v>0</v>
      </c>
      <c r="E157" s="200">
        <f>D22</f>
        <v>0</v>
      </c>
      <c r="F157" s="201"/>
      <c r="G157" s="202">
        <f>D23</f>
        <v>0</v>
      </c>
      <c r="J157" s="4"/>
      <c r="K157" s="4"/>
      <c r="L157" s="4"/>
      <c r="M157" s="3"/>
      <c r="N157" s="58">
        <v>2</v>
      </c>
      <c r="O157" s="87" t="str">
        <f>B157</f>
        <v>1940 - 2015</v>
      </c>
      <c r="P157" s="87">
        <f>C157</f>
        <v>0</v>
      </c>
      <c r="Q157" s="87">
        <f>C166</f>
        <v>0</v>
      </c>
      <c r="R157" s="87">
        <f>C176</f>
        <v>0</v>
      </c>
      <c r="S157" s="87">
        <f>C186</f>
        <v>0</v>
      </c>
      <c r="T157" s="87">
        <f>C196</f>
        <v>0</v>
      </c>
    </row>
    <row r="158" spans="1:20" ht="13.5" thickBot="1">
      <c r="A158" s="57" t="s">
        <v>23</v>
      </c>
      <c r="B158" s="87" t="str">
        <f>Notes!F6</f>
        <v>2015 - 2030</v>
      </c>
      <c r="C158" s="203"/>
      <c r="D158" s="203"/>
      <c r="E158" s="204"/>
      <c r="F158" s="205"/>
      <c r="G158" s="206"/>
      <c r="J158" s="4"/>
      <c r="K158" s="4"/>
      <c r="L158" s="4"/>
      <c r="M158" s="3"/>
      <c r="N158" s="57" t="s">
        <v>23</v>
      </c>
      <c r="O158" s="87" t="str">
        <f>B158</f>
        <v>2015 - 2030</v>
      </c>
      <c r="P158" s="203"/>
      <c r="Q158" s="203"/>
      <c r="R158" s="203"/>
      <c r="S158" s="203"/>
      <c r="T158" s="203"/>
    </row>
    <row r="159" spans="1:20" ht="13.5" thickBot="1">
      <c r="A159" s="58">
        <v>3</v>
      </c>
      <c r="B159" s="87" t="str">
        <f>Notes!F7</f>
        <v>2030 - 2105</v>
      </c>
      <c r="C159" s="87">
        <f>E20</f>
        <v>0</v>
      </c>
      <c r="D159" s="87">
        <f>E21</f>
        <v>0</v>
      </c>
      <c r="E159" s="200">
        <f>E22</f>
        <v>0</v>
      </c>
      <c r="F159" s="201"/>
      <c r="G159" s="202">
        <f>E23</f>
        <v>0</v>
      </c>
      <c r="J159" s="4"/>
      <c r="K159" s="4"/>
      <c r="L159" s="4"/>
      <c r="M159" s="3"/>
      <c r="N159" s="58">
        <v>3</v>
      </c>
      <c r="O159" s="87" t="str">
        <f>B159</f>
        <v>2030 - 2105</v>
      </c>
      <c r="P159" s="87">
        <f>C159</f>
        <v>0</v>
      </c>
      <c r="Q159" s="87">
        <f>C168</f>
        <v>0</v>
      </c>
      <c r="R159" s="87">
        <f>C178</f>
        <v>0</v>
      </c>
      <c r="S159" s="87">
        <f>C188</f>
        <v>0</v>
      </c>
      <c r="T159" s="87">
        <f>C198</f>
        <v>0</v>
      </c>
    </row>
    <row r="160" spans="3:5" ht="12.75">
      <c r="C160"/>
      <c r="D160"/>
      <c r="E160"/>
    </row>
    <row r="161" spans="1:14" ht="12.75">
      <c r="A161" s="7"/>
      <c r="B161" s="24"/>
      <c r="C161" s="24"/>
      <c r="D161" s="24"/>
      <c r="E161" s="5"/>
      <c r="F161" s="5"/>
      <c r="G161" s="24"/>
      <c r="J161" s="4"/>
      <c r="K161" s="4"/>
      <c r="L161" s="4"/>
      <c r="M161" s="3"/>
      <c r="N161" s="3"/>
    </row>
    <row r="162" spans="1:14" ht="13.5" thickBot="1">
      <c r="A162" s="474" t="s">
        <v>58</v>
      </c>
      <c r="B162" s="475"/>
      <c r="C162" s="475"/>
      <c r="D162" s="475"/>
      <c r="E162" s="475"/>
      <c r="F162" s="475"/>
      <c r="G162" s="476"/>
      <c r="J162" s="4"/>
      <c r="K162" s="4"/>
      <c r="L162" s="4"/>
      <c r="M162" s="3"/>
      <c r="N162" s="3"/>
    </row>
    <row r="163" spans="1:14" ht="12.75">
      <c r="A163" s="166" t="s">
        <v>22</v>
      </c>
      <c r="B163" s="167" t="s">
        <v>24</v>
      </c>
      <c r="C163" s="167" t="s">
        <v>25</v>
      </c>
      <c r="D163" s="167" t="s">
        <v>26</v>
      </c>
      <c r="E163" s="168" t="s">
        <v>27</v>
      </c>
      <c r="F163" s="169"/>
      <c r="G163" s="170" t="s">
        <v>125</v>
      </c>
      <c r="J163" s="4"/>
      <c r="K163" s="4"/>
      <c r="L163" s="4"/>
      <c r="M163" s="3"/>
      <c r="N163" s="3"/>
    </row>
    <row r="164" spans="1:14" ht="12.75">
      <c r="A164" s="171">
        <v>1</v>
      </c>
      <c r="B164" s="85" t="str">
        <f>Notes!F3</f>
        <v>1855 - 1930</v>
      </c>
      <c r="C164" s="85">
        <f>F20</f>
        <v>0</v>
      </c>
      <c r="D164" s="85">
        <f>F21</f>
        <v>0</v>
      </c>
      <c r="E164" s="197">
        <f>F22</f>
        <v>0</v>
      </c>
      <c r="F164" s="198"/>
      <c r="G164" s="207">
        <f>F23</f>
        <v>0</v>
      </c>
      <c r="J164" s="4"/>
      <c r="K164" s="4"/>
      <c r="L164" s="4"/>
      <c r="M164" s="3"/>
      <c r="N164" s="3"/>
    </row>
    <row r="165" spans="1:14" ht="12.75">
      <c r="A165" s="171" t="s">
        <v>23</v>
      </c>
      <c r="B165" s="85" t="str">
        <f>Notes!F4</f>
        <v>1930 - 1940</v>
      </c>
      <c r="C165" s="203"/>
      <c r="D165" s="203"/>
      <c r="E165" s="204"/>
      <c r="F165" s="205"/>
      <c r="G165" s="206"/>
      <c r="J165" s="4"/>
      <c r="K165" s="4"/>
      <c r="L165" s="4"/>
      <c r="M165" s="3"/>
      <c r="N165" s="3"/>
    </row>
    <row r="166" spans="1:14" ht="12.75">
      <c r="A166" s="172">
        <v>2</v>
      </c>
      <c r="B166" s="85" t="str">
        <f>Notes!F5</f>
        <v>1940 - 2015</v>
      </c>
      <c r="C166" s="85">
        <f>G20</f>
        <v>0</v>
      </c>
      <c r="D166" s="85">
        <f>G21</f>
        <v>0</v>
      </c>
      <c r="E166" s="197">
        <f>G22</f>
        <v>0</v>
      </c>
      <c r="F166" s="198"/>
      <c r="G166" s="207">
        <f>G23</f>
        <v>0</v>
      </c>
      <c r="J166" s="4"/>
      <c r="K166" s="4"/>
      <c r="L166" s="4"/>
      <c r="M166" s="3"/>
      <c r="N166" s="3"/>
    </row>
    <row r="167" spans="1:14" ht="12.75">
      <c r="A167" s="172" t="s">
        <v>23</v>
      </c>
      <c r="B167" s="86" t="str">
        <f>Notes!F6</f>
        <v>2015 - 2030</v>
      </c>
      <c r="C167" s="203"/>
      <c r="D167" s="203"/>
      <c r="E167" s="204"/>
      <c r="F167" s="205"/>
      <c r="G167" s="208"/>
      <c r="J167" s="5"/>
      <c r="K167" s="4"/>
      <c r="L167" s="4"/>
      <c r="M167" s="3"/>
      <c r="N167" s="3"/>
    </row>
    <row r="168" spans="1:14" ht="13.5" thickBot="1">
      <c r="A168" s="173">
        <v>3</v>
      </c>
      <c r="B168" s="174" t="str">
        <f>Notes!F7</f>
        <v>2030 - 2105</v>
      </c>
      <c r="C168" s="174">
        <f>H20</f>
        <v>0</v>
      </c>
      <c r="D168" s="174">
        <f>H21</f>
        <v>0</v>
      </c>
      <c r="E168" s="209">
        <f>H22</f>
        <v>0</v>
      </c>
      <c r="F168" s="210"/>
      <c r="G168" s="211">
        <f>H23</f>
        <v>0</v>
      </c>
      <c r="J168" s="4"/>
      <c r="K168" s="4"/>
      <c r="L168" s="4"/>
      <c r="M168" s="3"/>
      <c r="N168" s="3"/>
    </row>
    <row r="169" spans="1:14" ht="12.75">
      <c r="A169" s="14"/>
      <c r="B169" s="26"/>
      <c r="C169" s="42"/>
      <c r="D169" s="42"/>
      <c r="E169" s="43"/>
      <c r="F169" s="43"/>
      <c r="G169" s="42"/>
      <c r="J169" s="4"/>
      <c r="K169" s="4"/>
      <c r="L169" s="4"/>
      <c r="M169" s="3"/>
      <c r="N169" s="3"/>
    </row>
    <row r="170" spans="1:14" ht="12.75">
      <c r="A170" s="14"/>
      <c r="B170" s="26"/>
      <c r="C170" s="8"/>
      <c r="D170" s="8"/>
      <c r="E170" s="3"/>
      <c r="F170" s="3"/>
      <c r="G170" s="8"/>
      <c r="J170" s="4"/>
      <c r="K170" s="4"/>
      <c r="L170" s="4"/>
      <c r="M170" s="3"/>
      <c r="N170" s="3"/>
    </row>
    <row r="171" spans="1:14" ht="12.75">
      <c r="A171" s="7"/>
      <c r="B171" s="24"/>
      <c r="C171" s="24"/>
      <c r="D171" s="24"/>
      <c r="E171" s="5"/>
      <c r="F171" s="5"/>
      <c r="G171" s="24"/>
      <c r="J171" s="291"/>
      <c r="K171" s="291"/>
      <c r="L171" s="291"/>
      <c r="M171" s="3"/>
      <c r="N171" s="3"/>
    </row>
    <row r="172" spans="1:14" ht="13.5" thickBot="1">
      <c r="A172" s="477" t="s">
        <v>59</v>
      </c>
      <c r="B172" s="478"/>
      <c r="C172" s="478"/>
      <c r="D172" s="478"/>
      <c r="E172" s="478"/>
      <c r="F172" s="478"/>
      <c r="G172" s="479"/>
      <c r="J172" s="3"/>
      <c r="K172" s="3"/>
      <c r="L172" s="3"/>
      <c r="M172" s="3"/>
      <c r="N172" s="3"/>
    </row>
    <row r="173" spans="1:14" ht="12.75">
      <c r="A173" s="175" t="s">
        <v>22</v>
      </c>
      <c r="B173" s="176" t="s">
        <v>24</v>
      </c>
      <c r="C173" s="176" t="s">
        <v>25</v>
      </c>
      <c r="D173" s="176" t="s">
        <v>26</v>
      </c>
      <c r="E173" s="177" t="s">
        <v>27</v>
      </c>
      <c r="F173" s="178"/>
      <c r="G173" s="179" t="s">
        <v>125</v>
      </c>
      <c r="J173" s="11"/>
      <c r="K173" s="3"/>
      <c r="L173" s="3"/>
      <c r="M173" s="3"/>
      <c r="N173" s="3"/>
    </row>
    <row r="174" spans="1:14" ht="12.75">
      <c r="A174" s="180">
        <v>1</v>
      </c>
      <c r="B174" s="163" t="str">
        <f>Notes!F3</f>
        <v>1855 - 1930</v>
      </c>
      <c r="C174" s="163">
        <f>I20</f>
        <v>0</v>
      </c>
      <c r="D174" s="163">
        <f>I21</f>
        <v>0</v>
      </c>
      <c r="E174" s="164">
        <f>I22</f>
        <v>0</v>
      </c>
      <c r="F174" s="165"/>
      <c r="G174" s="194">
        <f>I23</f>
        <v>0</v>
      </c>
      <c r="J174" s="11"/>
      <c r="K174" s="3"/>
      <c r="L174" s="3"/>
      <c r="M174" s="3"/>
      <c r="N174" s="3"/>
    </row>
    <row r="175" spans="1:14" ht="12.75">
      <c r="A175" s="180" t="s">
        <v>23</v>
      </c>
      <c r="B175" s="163" t="str">
        <f>Notes!F4</f>
        <v>1930 - 1940</v>
      </c>
      <c r="C175" s="203"/>
      <c r="D175" s="203"/>
      <c r="E175" s="204"/>
      <c r="F175" s="205"/>
      <c r="G175" s="206"/>
      <c r="J175" s="11"/>
      <c r="K175" s="3"/>
      <c r="L175" s="3"/>
      <c r="M175" s="3"/>
      <c r="N175" s="3"/>
    </row>
    <row r="176" spans="1:14" ht="12.75">
      <c r="A176" s="181">
        <v>2</v>
      </c>
      <c r="B176" s="85" t="str">
        <f>Notes!F5</f>
        <v>1940 - 2015</v>
      </c>
      <c r="C176" s="85">
        <f>J20</f>
        <v>0</v>
      </c>
      <c r="D176" s="85">
        <f>J21</f>
        <v>0</v>
      </c>
      <c r="E176" s="197">
        <f>J22</f>
        <v>0</v>
      </c>
      <c r="F176" s="198"/>
      <c r="G176" s="212">
        <f>J23</f>
        <v>0</v>
      </c>
      <c r="J176" s="500"/>
      <c r="K176" s="501"/>
      <c r="L176" s="501"/>
      <c r="M176" s="3"/>
      <c r="N176" s="3"/>
    </row>
    <row r="177" spans="1:14" ht="12.75">
      <c r="A177" s="181" t="s">
        <v>23</v>
      </c>
      <c r="B177" s="86" t="str">
        <f>Notes!F6</f>
        <v>2015 - 2030</v>
      </c>
      <c r="C177" s="203"/>
      <c r="D177" s="203"/>
      <c r="E177" s="204"/>
      <c r="F177" s="205"/>
      <c r="G177" s="213"/>
      <c r="J177" s="11"/>
      <c r="K177" s="43"/>
      <c r="L177" s="3"/>
      <c r="M177" s="3"/>
      <c r="N177" s="3"/>
    </row>
    <row r="178" spans="1:14" ht="13.5" thickBot="1">
      <c r="A178" s="182">
        <v>3</v>
      </c>
      <c r="B178" s="183" t="str">
        <f>Notes!F7</f>
        <v>2030 - 2105</v>
      </c>
      <c r="C178" s="183">
        <f>K20</f>
        <v>0</v>
      </c>
      <c r="D178" s="183">
        <f>K21</f>
        <v>0</v>
      </c>
      <c r="E178" s="214">
        <f>K22</f>
        <v>0</v>
      </c>
      <c r="F178" s="215"/>
      <c r="G178" s="216">
        <f>K23</f>
        <v>0</v>
      </c>
      <c r="J178" s="11"/>
      <c r="K178" s="288"/>
      <c r="L178" s="3"/>
      <c r="M178" s="3"/>
      <c r="N178" s="3"/>
    </row>
    <row r="179" spans="1:14" ht="12.75">
      <c r="A179" s="14"/>
      <c r="B179" s="26"/>
      <c r="C179" s="42"/>
      <c r="D179" s="42"/>
      <c r="E179" s="43"/>
      <c r="F179" s="43"/>
      <c r="G179" s="42"/>
      <c r="J179" s="11"/>
      <c r="K179" s="43"/>
      <c r="L179" s="3"/>
      <c r="M179" s="3"/>
      <c r="N179" s="3"/>
    </row>
    <row r="180" spans="1:14" ht="12.75">
      <c r="A180" s="14"/>
      <c r="B180" s="26"/>
      <c r="C180" s="8"/>
      <c r="D180" s="8"/>
      <c r="E180" s="3"/>
      <c r="F180" s="3"/>
      <c r="G180" s="8"/>
      <c r="J180" s="11"/>
      <c r="K180" s="11"/>
      <c r="L180" s="3"/>
      <c r="M180" s="3"/>
      <c r="N180" s="3"/>
    </row>
    <row r="181" spans="1:14" ht="12.75">
      <c r="A181" s="7"/>
      <c r="B181" s="24"/>
      <c r="C181" s="24"/>
      <c r="D181" s="24"/>
      <c r="E181" s="5"/>
      <c r="F181" s="5"/>
      <c r="G181" s="24"/>
      <c r="J181" s="11"/>
      <c r="K181" s="3"/>
      <c r="L181" s="3"/>
      <c r="M181" s="3"/>
      <c r="N181" s="3"/>
    </row>
    <row r="182" spans="1:14" ht="13.5" thickBot="1">
      <c r="A182" s="442" t="s">
        <v>60</v>
      </c>
      <c r="B182" s="466"/>
      <c r="C182" s="466"/>
      <c r="D182" s="466"/>
      <c r="E182" s="466"/>
      <c r="F182" s="466"/>
      <c r="G182" s="467"/>
      <c r="J182" s="261"/>
      <c r="K182" s="3"/>
      <c r="L182" s="3"/>
      <c r="M182" s="3"/>
      <c r="N182" s="3"/>
    </row>
    <row r="183" spans="1:14" ht="12.75">
      <c r="A183" s="184" t="s">
        <v>22</v>
      </c>
      <c r="B183" s="185" t="s">
        <v>24</v>
      </c>
      <c r="C183" s="185" t="s">
        <v>25</v>
      </c>
      <c r="D183" s="185" t="s">
        <v>26</v>
      </c>
      <c r="E183" s="186" t="s">
        <v>27</v>
      </c>
      <c r="F183" s="187"/>
      <c r="G183" s="188" t="s">
        <v>125</v>
      </c>
      <c r="J183" s="11"/>
      <c r="K183" s="262"/>
      <c r="L183" s="3"/>
      <c r="M183" s="3"/>
      <c r="N183" s="3"/>
    </row>
    <row r="184" spans="1:14" ht="12.75">
      <c r="A184" s="192">
        <v>1</v>
      </c>
      <c r="B184" s="163" t="str">
        <f>Notes!F3</f>
        <v>1855 - 1930</v>
      </c>
      <c r="C184" s="163">
        <f>L20</f>
        <v>0</v>
      </c>
      <c r="D184" s="163">
        <f>L21</f>
        <v>0</v>
      </c>
      <c r="E184" s="164">
        <f>L22</f>
        <v>0</v>
      </c>
      <c r="F184" s="165"/>
      <c r="G184" s="193">
        <f>L23</f>
        <v>0</v>
      </c>
      <c r="J184" s="11"/>
      <c r="K184" s="263"/>
      <c r="L184" s="3"/>
      <c r="M184" s="3"/>
      <c r="N184" s="3"/>
    </row>
    <row r="185" spans="1:14" ht="12.75">
      <c r="A185" s="192" t="s">
        <v>23</v>
      </c>
      <c r="B185" s="163" t="str">
        <f>Notes!F4</f>
        <v>1930 - 1940</v>
      </c>
      <c r="C185" s="203"/>
      <c r="D185" s="203"/>
      <c r="E185" s="204"/>
      <c r="F185" s="205"/>
      <c r="G185" s="206"/>
      <c r="J185" s="11"/>
      <c r="K185" s="263"/>
      <c r="L185" s="3"/>
      <c r="M185" s="3"/>
      <c r="N185" s="3"/>
    </row>
    <row r="186" spans="1:14" ht="12.75">
      <c r="A186" s="189">
        <v>2</v>
      </c>
      <c r="B186" s="85" t="str">
        <f>Notes!F5</f>
        <v>1940 - 2015</v>
      </c>
      <c r="C186" s="85">
        <f>M20</f>
        <v>0</v>
      </c>
      <c r="D186" s="85">
        <f>M21</f>
        <v>0</v>
      </c>
      <c r="E186" s="197">
        <f>M22</f>
        <v>0</v>
      </c>
      <c r="F186" s="198"/>
      <c r="G186" s="217">
        <f>M23</f>
        <v>0</v>
      </c>
      <c r="J186" s="11"/>
      <c r="K186" s="262"/>
      <c r="L186" s="3"/>
      <c r="M186" s="3"/>
      <c r="N186" s="3"/>
    </row>
    <row r="187" spans="1:14" ht="12.75">
      <c r="A187" s="189" t="s">
        <v>23</v>
      </c>
      <c r="B187" s="86" t="str">
        <f>Notes!F6</f>
        <v>2015 - 2030</v>
      </c>
      <c r="C187" s="203"/>
      <c r="D187" s="203"/>
      <c r="E187" s="204"/>
      <c r="F187" s="205"/>
      <c r="G187" s="218"/>
      <c r="J187" s="11"/>
      <c r="K187" s="263"/>
      <c r="L187" s="3"/>
      <c r="M187" s="3"/>
      <c r="N187" s="3"/>
    </row>
    <row r="188" spans="1:14" ht="13.5" thickBot="1">
      <c r="A188" s="190">
        <v>3</v>
      </c>
      <c r="B188" s="191" t="str">
        <f>Notes!F7</f>
        <v>2030 - 2105</v>
      </c>
      <c r="C188" s="191">
        <f>N20</f>
        <v>0</v>
      </c>
      <c r="D188" s="191">
        <f>N21</f>
        <v>0</v>
      </c>
      <c r="E188" s="219">
        <f>N22</f>
        <v>0</v>
      </c>
      <c r="F188" s="220"/>
      <c r="G188" s="221">
        <f>N23</f>
        <v>0</v>
      </c>
      <c r="J188" s="3"/>
      <c r="K188" s="263"/>
      <c r="L188" s="3"/>
      <c r="M188" s="3"/>
      <c r="N188" s="3"/>
    </row>
    <row r="189" spans="1:14" ht="12.75">
      <c r="A189" s="50"/>
      <c r="B189" s="89"/>
      <c r="C189" s="42"/>
      <c r="D189" s="42"/>
      <c r="E189" s="43"/>
      <c r="F189" s="43"/>
      <c r="G189" s="42"/>
      <c r="J189" s="440"/>
      <c r="K189" s="440"/>
      <c r="L189" s="440"/>
      <c r="M189" s="3"/>
      <c r="N189" s="3"/>
    </row>
    <row r="190" spans="1:14" ht="12.75">
      <c r="A190" s="50"/>
      <c r="B190" s="89"/>
      <c r="C190" s="42"/>
      <c r="D190" s="42"/>
      <c r="E190" s="43"/>
      <c r="F190" s="43"/>
      <c r="G190" s="42"/>
      <c r="J190" s="441"/>
      <c r="K190" s="441"/>
      <c r="L190" s="441"/>
      <c r="M190" s="3"/>
      <c r="N190" s="3"/>
    </row>
    <row r="191" spans="1:14" ht="12.75">
      <c r="A191" s="14"/>
      <c r="B191" s="26"/>
      <c r="C191" s="28"/>
      <c r="D191" s="28"/>
      <c r="E191" s="29"/>
      <c r="F191" s="29"/>
      <c r="G191" s="28"/>
      <c r="J191" s="440"/>
      <c r="K191" s="440"/>
      <c r="L191" s="440"/>
      <c r="M191" s="3"/>
      <c r="N191" s="3"/>
    </row>
    <row r="192" spans="1:14" ht="13.5" thickBot="1">
      <c r="A192" s="468" t="s">
        <v>86</v>
      </c>
      <c r="B192" s="469"/>
      <c r="C192" s="469"/>
      <c r="D192" s="469"/>
      <c r="E192" s="469"/>
      <c r="F192" s="469"/>
      <c r="G192" s="470"/>
      <c r="J192" s="446"/>
      <c r="K192" s="446"/>
      <c r="L192" s="446"/>
      <c r="M192" s="3"/>
      <c r="N192" s="3"/>
    </row>
    <row r="193" spans="1:14" ht="12.75">
      <c r="A193" s="67" t="s">
        <v>22</v>
      </c>
      <c r="B193" s="62" t="s">
        <v>24</v>
      </c>
      <c r="C193" s="62" t="s">
        <v>25</v>
      </c>
      <c r="D193" s="62" t="s">
        <v>26</v>
      </c>
      <c r="E193" s="63" t="s">
        <v>27</v>
      </c>
      <c r="F193" s="64"/>
      <c r="G193" s="65" t="s">
        <v>125</v>
      </c>
      <c r="J193" s="11"/>
      <c r="K193" s="3"/>
      <c r="L193" s="3"/>
      <c r="M193" s="3"/>
      <c r="N193" s="3"/>
    </row>
    <row r="194" spans="1:14" ht="12.75">
      <c r="A194" s="195">
        <v>1</v>
      </c>
      <c r="B194" s="163" t="str">
        <f>Notes!F3</f>
        <v>1855 - 1930</v>
      </c>
      <c r="C194" s="163">
        <f>O20</f>
        <v>0</v>
      </c>
      <c r="D194" s="163">
        <f>O21</f>
        <v>0</v>
      </c>
      <c r="E194" s="164">
        <f>O22</f>
        <v>0</v>
      </c>
      <c r="F194" s="165"/>
      <c r="G194" s="196">
        <f>O23</f>
        <v>0</v>
      </c>
      <c r="J194" s="11"/>
      <c r="K194" s="3"/>
      <c r="L194" s="3"/>
      <c r="M194" s="3"/>
      <c r="N194" s="3"/>
    </row>
    <row r="195" spans="1:14" ht="12.75">
      <c r="A195" s="195" t="s">
        <v>23</v>
      </c>
      <c r="B195" s="163" t="str">
        <f>Notes!F4</f>
        <v>1930 - 1940</v>
      </c>
      <c r="C195" s="203"/>
      <c r="D195" s="203"/>
      <c r="E195" s="204"/>
      <c r="F195" s="205"/>
      <c r="G195" s="206"/>
      <c r="J195" s="11"/>
      <c r="K195" s="3"/>
      <c r="L195" s="3"/>
      <c r="M195" s="3"/>
      <c r="N195" s="3"/>
    </row>
    <row r="196" spans="1:14" ht="12.75">
      <c r="A196" s="59">
        <v>2</v>
      </c>
      <c r="B196" s="85" t="str">
        <f>Notes!F5</f>
        <v>1940 - 2015</v>
      </c>
      <c r="C196" s="85">
        <f>P20</f>
        <v>0</v>
      </c>
      <c r="D196" s="85">
        <f>P21</f>
        <v>0</v>
      </c>
      <c r="E196" s="197">
        <f>P22</f>
        <v>0</v>
      </c>
      <c r="F196" s="198"/>
      <c r="G196" s="222">
        <f>P23</f>
        <v>0</v>
      </c>
      <c r="J196" s="11"/>
      <c r="K196" s="43"/>
      <c r="L196" s="3"/>
      <c r="M196" s="3"/>
      <c r="N196" s="3"/>
    </row>
    <row r="197" spans="1:14" ht="12.75">
      <c r="A197" s="59" t="s">
        <v>23</v>
      </c>
      <c r="B197" s="86" t="str">
        <f>Notes!F6</f>
        <v>2015 - 2030</v>
      </c>
      <c r="C197" s="203"/>
      <c r="D197" s="203"/>
      <c r="E197" s="204"/>
      <c r="F197" s="205"/>
      <c r="G197" s="223"/>
      <c r="J197" s="11"/>
      <c r="K197" s="3"/>
      <c r="L197" s="3"/>
      <c r="M197" s="3"/>
      <c r="N197" s="3"/>
    </row>
    <row r="198" spans="1:14" ht="13.5" thickBot="1">
      <c r="A198" s="60">
        <v>3</v>
      </c>
      <c r="B198" s="88" t="str">
        <f>Notes!F7</f>
        <v>2030 - 2105</v>
      </c>
      <c r="C198" s="88">
        <f>Q20</f>
        <v>0</v>
      </c>
      <c r="D198" s="88">
        <f>Q21</f>
        <v>0</v>
      </c>
      <c r="E198" s="224">
        <f>Q22</f>
        <v>0</v>
      </c>
      <c r="F198" s="225"/>
      <c r="G198" s="226">
        <f>Q23</f>
        <v>0</v>
      </c>
      <c r="J198" s="3"/>
      <c r="K198" s="3"/>
      <c r="L198" s="3"/>
      <c r="M198" s="3"/>
      <c r="N198" s="3"/>
    </row>
    <row r="199" spans="1:15" ht="12.75">
      <c r="A199" s="3"/>
      <c r="B199" s="3"/>
      <c r="C199" s="8"/>
      <c r="D199" s="8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8"/>
      <c r="D200" s="8"/>
      <c r="E200" s="8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8"/>
      <c r="D201" s="8"/>
      <c r="E201" s="8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8"/>
      <c r="D202" s="8"/>
      <c r="E202" s="8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8"/>
      <c r="D203" s="8"/>
      <c r="E203" s="8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24" ht="12.75">
      <c r="B204" s="1"/>
      <c r="C204" s="17"/>
      <c r="D204" s="17" t="s">
        <v>61</v>
      </c>
      <c r="E204" s="7"/>
      <c r="F204" s="7">
        <f>Notes!F9</f>
        <v>0</v>
      </c>
      <c r="G204" s="1"/>
      <c r="J204" s="12" t="s">
        <v>31</v>
      </c>
      <c r="K204" s="5"/>
      <c r="L204" s="5"/>
      <c r="M204" s="3"/>
      <c r="N204" s="3"/>
      <c r="P204" s="11"/>
      <c r="Q204" s="11"/>
      <c r="R204" s="11"/>
      <c r="S204" s="3"/>
      <c r="T204" s="3"/>
      <c r="U204" s="3"/>
      <c r="V204" s="3"/>
      <c r="W204" s="3"/>
      <c r="X204" s="3"/>
    </row>
    <row r="205" spans="2:24" ht="12.75">
      <c r="B205" s="1"/>
      <c r="C205" s="17"/>
      <c r="D205" s="17" t="s">
        <v>30</v>
      </c>
      <c r="E205" s="7"/>
      <c r="G205" s="1"/>
      <c r="J205" s="37" t="s">
        <v>29</v>
      </c>
      <c r="K205" s="35">
        <f>E206+4</f>
        <v>39957</v>
      </c>
      <c r="L205" s="35">
        <f>E206+5</f>
        <v>39958</v>
      </c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2:24" ht="12.75">
      <c r="B206" s="1"/>
      <c r="C206" s="17"/>
      <c r="D206" s="38" t="s">
        <v>29</v>
      </c>
      <c r="E206" s="36">
        <f>A26</f>
        <v>39953</v>
      </c>
      <c r="G206" s="1"/>
      <c r="J206" s="4"/>
      <c r="K206" s="4"/>
      <c r="L206" s="4"/>
      <c r="M206" s="3"/>
      <c r="N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2:24" ht="12.75">
      <c r="B207" s="1"/>
      <c r="C207" s="17"/>
      <c r="D207" s="14"/>
      <c r="E207" s="16"/>
      <c r="G207" s="1"/>
      <c r="J207" s="4"/>
      <c r="K207" s="4"/>
      <c r="L207" s="4"/>
      <c r="M207" s="3"/>
      <c r="N207" s="3"/>
      <c r="P207" s="11"/>
      <c r="Q207" s="11"/>
      <c r="R207" s="11"/>
      <c r="S207" s="11"/>
      <c r="T207" s="11"/>
      <c r="U207" s="3"/>
      <c r="V207" s="3"/>
      <c r="W207" s="3"/>
      <c r="X207" s="3"/>
    </row>
    <row r="208" spans="2:24" ht="12.75">
      <c r="B208" s="1"/>
      <c r="C208" s="17"/>
      <c r="D208" s="14"/>
      <c r="E208" s="16"/>
      <c r="G208" s="1"/>
      <c r="J208" s="4"/>
      <c r="K208" s="4"/>
      <c r="L208" s="4"/>
      <c r="M208" s="3"/>
      <c r="N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>
      <c r="A209" s="3"/>
      <c r="B209" s="1"/>
      <c r="E209"/>
      <c r="G209" s="1"/>
      <c r="J209" s="4"/>
      <c r="K209" s="4"/>
      <c r="L209" s="4"/>
      <c r="M209" s="3"/>
      <c r="N209" s="3"/>
      <c r="P209" s="3"/>
      <c r="Q209" s="20">
        <f>E206</f>
        <v>39953</v>
      </c>
      <c r="R209" s="3"/>
      <c r="S209" s="3"/>
      <c r="T209" s="3"/>
      <c r="U209" s="3"/>
      <c r="V209" s="3"/>
      <c r="W209" s="3"/>
      <c r="X209" s="3"/>
    </row>
    <row r="210" spans="1:14" ht="13.5" thickBot="1">
      <c r="A210" s="471" t="s">
        <v>57</v>
      </c>
      <c r="B210" s="472"/>
      <c r="C210" s="472"/>
      <c r="D210" s="472"/>
      <c r="E210" s="472"/>
      <c r="F210" s="472"/>
      <c r="G210" s="473"/>
      <c r="J210" s="4"/>
      <c r="K210" s="4"/>
      <c r="L210" s="4"/>
      <c r="M210" s="3"/>
      <c r="N210" s="3"/>
    </row>
    <row r="211" spans="1:20" ht="12.75">
      <c r="A211" s="61" t="s">
        <v>22</v>
      </c>
      <c r="B211" s="53" t="s">
        <v>24</v>
      </c>
      <c r="C211" s="53" t="s">
        <v>25</v>
      </c>
      <c r="D211" s="53" t="s">
        <v>26</v>
      </c>
      <c r="E211" s="54" t="s">
        <v>27</v>
      </c>
      <c r="F211" s="55"/>
      <c r="G211" s="56" t="s">
        <v>125</v>
      </c>
      <c r="J211" s="4" t="s">
        <v>81</v>
      </c>
      <c r="K211" s="4"/>
      <c r="L211" s="4"/>
      <c r="M211" s="3"/>
      <c r="N211" s="61" t="s">
        <v>22</v>
      </c>
      <c r="O211" s="53" t="s">
        <v>24</v>
      </c>
      <c r="P211" s="53" t="s">
        <v>117</v>
      </c>
      <c r="Q211" s="53" t="s">
        <v>118</v>
      </c>
      <c r="R211" s="53" t="s">
        <v>119</v>
      </c>
      <c r="S211" s="53" t="s">
        <v>120</v>
      </c>
      <c r="T211" s="53" t="s">
        <v>121</v>
      </c>
    </row>
    <row r="212" spans="1:20" ht="12.75">
      <c r="A212" s="57">
        <v>1</v>
      </c>
      <c r="B212" s="85" t="str">
        <f>Notes!F3</f>
        <v>1855 - 1930</v>
      </c>
      <c r="C212" s="85">
        <f>C26</f>
        <v>0</v>
      </c>
      <c r="D212" s="85">
        <f>C27</f>
        <v>0</v>
      </c>
      <c r="E212" s="197">
        <f>C28</f>
        <v>0</v>
      </c>
      <c r="F212" s="198"/>
      <c r="G212" s="199">
        <f>C29</f>
        <v>0</v>
      </c>
      <c r="J212" s="4"/>
      <c r="K212" s="4"/>
      <c r="L212" s="4"/>
      <c r="M212" s="3"/>
      <c r="N212" s="57">
        <v>1</v>
      </c>
      <c r="O212" s="85" t="str">
        <f>B212</f>
        <v>1855 - 1930</v>
      </c>
      <c r="P212" s="85">
        <f>C212</f>
        <v>0</v>
      </c>
      <c r="Q212" s="85">
        <f>C221</f>
        <v>0</v>
      </c>
      <c r="R212" s="85">
        <f>C231</f>
        <v>0</v>
      </c>
      <c r="S212" s="85">
        <f>C241</f>
        <v>0</v>
      </c>
      <c r="T212" s="85">
        <f>C251</f>
        <v>0</v>
      </c>
    </row>
    <row r="213" spans="1:20" ht="12.75">
      <c r="A213" s="283" t="s">
        <v>23</v>
      </c>
      <c r="B213" s="85" t="str">
        <f>Notes!F4</f>
        <v>1930 - 1940</v>
      </c>
      <c r="C213" s="203"/>
      <c r="D213" s="203"/>
      <c r="E213" s="204"/>
      <c r="F213" s="205"/>
      <c r="G213" s="206"/>
      <c r="J213" s="4"/>
      <c r="K213" s="4"/>
      <c r="L213" s="4"/>
      <c r="M213" s="3"/>
      <c r="N213" s="283" t="s">
        <v>23</v>
      </c>
      <c r="O213" s="85" t="str">
        <f>B213</f>
        <v>1930 - 1940</v>
      </c>
      <c r="P213" s="203"/>
      <c r="Q213" s="203"/>
      <c r="R213" s="204"/>
      <c r="S213" s="205"/>
      <c r="T213" s="206"/>
    </row>
    <row r="214" spans="1:20" ht="13.5" thickBot="1">
      <c r="A214" s="58">
        <v>2</v>
      </c>
      <c r="B214" s="87" t="str">
        <f>Notes!F5</f>
        <v>1940 - 2015</v>
      </c>
      <c r="C214" s="87">
        <f>D26</f>
        <v>0</v>
      </c>
      <c r="D214" s="87">
        <f>D27</f>
        <v>0</v>
      </c>
      <c r="E214" s="200">
        <f>D28</f>
        <v>0</v>
      </c>
      <c r="F214" s="201"/>
      <c r="G214" s="202">
        <f>D29</f>
        <v>0</v>
      </c>
      <c r="J214" s="4"/>
      <c r="K214" s="4"/>
      <c r="L214" s="4"/>
      <c r="M214" s="3"/>
      <c r="N214" s="58">
        <v>2</v>
      </c>
      <c r="O214" s="87" t="str">
        <f>B214</f>
        <v>1940 - 2015</v>
      </c>
      <c r="P214" s="87">
        <f>C214</f>
        <v>0</v>
      </c>
      <c r="Q214" s="87">
        <f>C223</f>
        <v>0</v>
      </c>
      <c r="R214" s="87">
        <f>C233</f>
        <v>0</v>
      </c>
      <c r="S214" s="87">
        <f>C243</f>
        <v>0</v>
      </c>
      <c r="T214" s="87">
        <f>C253</f>
        <v>0</v>
      </c>
    </row>
    <row r="215" spans="1:20" ht="13.5" thickBot="1">
      <c r="A215" s="57" t="s">
        <v>23</v>
      </c>
      <c r="B215" s="87" t="str">
        <f>Notes!F6</f>
        <v>2015 - 2030</v>
      </c>
      <c r="C215" s="203"/>
      <c r="D215" s="203"/>
      <c r="E215" s="204"/>
      <c r="F215" s="205"/>
      <c r="G215" s="206"/>
      <c r="J215" s="4"/>
      <c r="K215" s="4"/>
      <c r="L215" s="4"/>
      <c r="M215" s="3"/>
      <c r="N215" s="57" t="s">
        <v>23</v>
      </c>
      <c r="O215" s="87" t="str">
        <f>B215</f>
        <v>2015 - 2030</v>
      </c>
      <c r="P215" s="203"/>
      <c r="Q215" s="203"/>
      <c r="R215" s="203"/>
      <c r="S215" s="203"/>
      <c r="T215" s="203"/>
    </row>
    <row r="216" spans="1:20" ht="13.5" thickBot="1">
      <c r="A216" s="58">
        <v>3</v>
      </c>
      <c r="B216" s="87" t="str">
        <f>Notes!F7</f>
        <v>2030 - 2105</v>
      </c>
      <c r="C216" s="87">
        <f>E26</f>
        <v>0</v>
      </c>
      <c r="D216" s="87">
        <f>E27</f>
        <v>0</v>
      </c>
      <c r="E216" s="200">
        <f>E28</f>
        <v>0</v>
      </c>
      <c r="F216" s="201"/>
      <c r="G216" s="202">
        <f>E29</f>
        <v>0</v>
      </c>
      <c r="J216" s="4"/>
      <c r="K216" s="4"/>
      <c r="L216" s="4"/>
      <c r="M216" s="3"/>
      <c r="N216" s="58">
        <v>3</v>
      </c>
      <c r="O216" s="87" t="str">
        <f>B216</f>
        <v>2030 - 2105</v>
      </c>
      <c r="P216" s="87">
        <f>C216</f>
        <v>0</v>
      </c>
      <c r="Q216" s="87">
        <f>C225</f>
        <v>0</v>
      </c>
      <c r="R216" s="87">
        <f>C235</f>
        <v>0</v>
      </c>
      <c r="S216" s="87">
        <f>C245</f>
        <v>0</v>
      </c>
      <c r="T216" s="87">
        <f>C255</f>
        <v>0</v>
      </c>
    </row>
    <row r="217" spans="3:5" ht="12.75">
      <c r="C217"/>
      <c r="D217"/>
      <c r="E217"/>
    </row>
    <row r="218" spans="1:14" ht="12.75">
      <c r="A218" s="7"/>
      <c r="B218" s="24"/>
      <c r="C218" s="24"/>
      <c r="D218" s="24"/>
      <c r="E218" s="5"/>
      <c r="F218" s="5"/>
      <c r="G218" s="24"/>
      <c r="J218" s="4"/>
      <c r="K218" s="4"/>
      <c r="L218" s="4"/>
      <c r="M218" s="3"/>
      <c r="N218" s="3"/>
    </row>
    <row r="219" spans="1:14" ht="13.5" thickBot="1">
      <c r="A219" s="474" t="s">
        <v>58</v>
      </c>
      <c r="B219" s="475"/>
      <c r="C219" s="475"/>
      <c r="D219" s="475"/>
      <c r="E219" s="475"/>
      <c r="F219" s="475"/>
      <c r="G219" s="476"/>
      <c r="J219" s="4"/>
      <c r="K219" s="4"/>
      <c r="L219" s="4"/>
      <c r="M219" s="3"/>
      <c r="N219" s="3"/>
    </row>
    <row r="220" spans="1:14" ht="12.75">
      <c r="A220" s="166" t="s">
        <v>22</v>
      </c>
      <c r="B220" s="167" t="s">
        <v>24</v>
      </c>
      <c r="C220" s="167" t="s">
        <v>25</v>
      </c>
      <c r="D220" s="167" t="s">
        <v>26</v>
      </c>
      <c r="E220" s="168" t="s">
        <v>27</v>
      </c>
      <c r="F220" s="169"/>
      <c r="G220" s="170" t="s">
        <v>125</v>
      </c>
      <c r="J220" s="4"/>
      <c r="K220" s="4"/>
      <c r="L220" s="4"/>
      <c r="M220" s="3"/>
      <c r="N220" s="3"/>
    </row>
    <row r="221" spans="1:14" ht="12.75">
      <c r="A221" s="171">
        <v>1</v>
      </c>
      <c r="B221" s="85" t="str">
        <f>Notes!F3</f>
        <v>1855 - 1930</v>
      </c>
      <c r="C221" s="85">
        <f>F26</f>
        <v>0</v>
      </c>
      <c r="D221" s="85">
        <f>F27</f>
        <v>0</v>
      </c>
      <c r="E221" s="197">
        <f>F28</f>
        <v>0</v>
      </c>
      <c r="F221" s="198"/>
      <c r="G221" s="207">
        <f>F29</f>
        <v>0</v>
      </c>
      <c r="J221" s="4"/>
      <c r="K221" s="4"/>
      <c r="L221" s="4"/>
      <c r="M221" s="3"/>
      <c r="N221" s="3"/>
    </row>
    <row r="222" spans="1:14" ht="12.75">
      <c r="A222" s="171" t="s">
        <v>23</v>
      </c>
      <c r="B222" s="85" t="str">
        <f>Notes!F4</f>
        <v>1930 - 1940</v>
      </c>
      <c r="C222" s="203"/>
      <c r="D222" s="203"/>
      <c r="E222" s="204"/>
      <c r="F222" s="205"/>
      <c r="G222" s="206"/>
      <c r="J222" s="4"/>
      <c r="K222" s="4"/>
      <c r="L222" s="4"/>
      <c r="M222" s="3"/>
      <c r="N222" s="3"/>
    </row>
    <row r="223" spans="1:14" ht="12.75">
      <c r="A223" s="172">
        <v>2</v>
      </c>
      <c r="B223" s="85" t="str">
        <f>Notes!F5</f>
        <v>1940 - 2015</v>
      </c>
      <c r="C223" s="85">
        <f>G26</f>
        <v>0</v>
      </c>
      <c r="D223" s="85">
        <f>G27</f>
        <v>0</v>
      </c>
      <c r="E223" s="197">
        <f>G28</f>
        <v>0</v>
      </c>
      <c r="F223" s="198"/>
      <c r="G223" s="207">
        <f>G29</f>
        <v>0</v>
      </c>
      <c r="J223" s="4"/>
      <c r="K223" s="4"/>
      <c r="L223" s="4"/>
      <c r="M223" s="3"/>
      <c r="N223" s="3"/>
    </row>
    <row r="224" spans="1:14" ht="12.75">
      <c r="A224" s="172" t="s">
        <v>23</v>
      </c>
      <c r="B224" s="86" t="str">
        <f>Notes!F6</f>
        <v>2015 - 2030</v>
      </c>
      <c r="C224" s="203"/>
      <c r="D224" s="203"/>
      <c r="E224" s="204"/>
      <c r="F224" s="205"/>
      <c r="G224" s="208"/>
      <c r="J224" s="5"/>
      <c r="K224" s="4"/>
      <c r="L224" s="4"/>
      <c r="M224" s="3"/>
      <c r="N224" s="3"/>
    </row>
    <row r="225" spans="1:14" ht="13.5" thickBot="1">
      <c r="A225" s="173">
        <v>3</v>
      </c>
      <c r="B225" s="174" t="str">
        <f>Notes!F7</f>
        <v>2030 - 2105</v>
      </c>
      <c r="C225" s="174">
        <f>H26</f>
        <v>0</v>
      </c>
      <c r="D225" s="174">
        <f>H27</f>
        <v>0</v>
      </c>
      <c r="E225" s="209">
        <f>H28</f>
        <v>0</v>
      </c>
      <c r="F225" s="210"/>
      <c r="G225" s="211">
        <f>H29</f>
        <v>0</v>
      </c>
      <c r="J225" s="4"/>
      <c r="K225" s="4"/>
      <c r="L225" s="4"/>
      <c r="M225" s="3"/>
      <c r="N225" s="3"/>
    </row>
    <row r="226" spans="1:14" ht="12.75">
      <c r="A226" s="14"/>
      <c r="B226" s="26"/>
      <c r="C226" s="42"/>
      <c r="D226" s="42"/>
      <c r="E226" s="43"/>
      <c r="F226" s="43"/>
      <c r="G226" s="42"/>
      <c r="J226" s="4"/>
      <c r="K226" s="4"/>
      <c r="L226" s="4"/>
      <c r="M226" s="3"/>
      <c r="N226" s="3"/>
    </row>
    <row r="227" spans="1:14" ht="12.75">
      <c r="A227" s="14"/>
      <c r="B227" s="26"/>
      <c r="C227" s="8"/>
      <c r="D227" s="8"/>
      <c r="E227" s="3"/>
      <c r="F227" s="3"/>
      <c r="G227" s="8"/>
      <c r="J227" s="4"/>
      <c r="K227" s="4"/>
      <c r="L227" s="4"/>
      <c r="M227" s="3"/>
      <c r="N227" s="3"/>
    </row>
    <row r="228" spans="1:14" ht="12.75">
      <c r="A228" s="7"/>
      <c r="B228" s="24"/>
      <c r="C228" s="24"/>
      <c r="D228" s="24"/>
      <c r="E228" s="5"/>
      <c r="F228" s="5"/>
      <c r="G228" s="24"/>
      <c r="J228" s="291"/>
      <c r="K228" s="291"/>
      <c r="L228" s="291"/>
      <c r="M228" s="3"/>
      <c r="N228" s="3"/>
    </row>
    <row r="229" spans="1:14" ht="13.5" thickBot="1">
      <c r="A229" s="477" t="s">
        <v>59</v>
      </c>
      <c r="B229" s="478"/>
      <c r="C229" s="478"/>
      <c r="D229" s="478"/>
      <c r="E229" s="478"/>
      <c r="F229" s="478"/>
      <c r="G229" s="479"/>
      <c r="J229" s="3"/>
      <c r="K229" s="3"/>
      <c r="L229" s="3"/>
      <c r="M229" s="3"/>
      <c r="N229" s="3"/>
    </row>
    <row r="230" spans="1:14" ht="12.75">
      <c r="A230" s="175" t="s">
        <v>22</v>
      </c>
      <c r="B230" s="176" t="s">
        <v>24</v>
      </c>
      <c r="C230" s="176" t="s">
        <v>25</v>
      </c>
      <c r="D230" s="176" t="s">
        <v>26</v>
      </c>
      <c r="E230" s="177" t="s">
        <v>27</v>
      </c>
      <c r="F230" s="178"/>
      <c r="G230" s="179" t="s">
        <v>125</v>
      </c>
      <c r="J230" s="11"/>
      <c r="K230" s="3"/>
      <c r="L230" s="3"/>
      <c r="M230" s="3"/>
      <c r="N230" s="3"/>
    </row>
    <row r="231" spans="1:14" ht="12.75">
      <c r="A231" s="180">
        <v>1</v>
      </c>
      <c r="B231" s="163" t="str">
        <f>Notes!F3</f>
        <v>1855 - 1930</v>
      </c>
      <c r="C231" s="163">
        <f>I26</f>
        <v>0</v>
      </c>
      <c r="D231" s="163">
        <f>I27</f>
        <v>0</v>
      </c>
      <c r="E231" s="164">
        <f>I28</f>
        <v>0</v>
      </c>
      <c r="F231" s="165"/>
      <c r="G231" s="194">
        <f>I29</f>
        <v>0</v>
      </c>
      <c r="J231" s="11"/>
      <c r="K231" s="3"/>
      <c r="L231" s="3"/>
      <c r="M231" s="3"/>
      <c r="N231" s="3"/>
    </row>
    <row r="232" spans="1:14" ht="12.75">
      <c r="A232" s="180" t="s">
        <v>23</v>
      </c>
      <c r="B232" s="163" t="str">
        <f>Notes!F4</f>
        <v>1930 - 1940</v>
      </c>
      <c r="C232" s="203"/>
      <c r="D232" s="203"/>
      <c r="E232" s="204"/>
      <c r="F232" s="205"/>
      <c r="G232" s="206"/>
      <c r="J232" s="11"/>
      <c r="K232" s="3"/>
      <c r="L232" s="3"/>
      <c r="M232" s="3"/>
      <c r="N232" s="3"/>
    </row>
    <row r="233" spans="1:14" ht="12.75">
      <c r="A233" s="181">
        <v>2</v>
      </c>
      <c r="B233" s="85" t="str">
        <f>Notes!F5</f>
        <v>1940 - 2015</v>
      </c>
      <c r="C233" s="85">
        <f>J26</f>
        <v>0</v>
      </c>
      <c r="D233" s="85">
        <f>J27</f>
        <v>0</v>
      </c>
      <c r="E233" s="197">
        <f>J28</f>
        <v>0</v>
      </c>
      <c r="F233" s="198"/>
      <c r="G233" s="212">
        <f>J29</f>
        <v>0</v>
      </c>
      <c r="J233" s="500"/>
      <c r="K233" s="501"/>
      <c r="L233" s="501"/>
      <c r="M233" s="3"/>
      <c r="N233" s="3"/>
    </row>
    <row r="234" spans="1:14" ht="12.75">
      <c r="A234" s="181" t="s">
        <v>23</v>
      </c>
      <c r="B234" s="86" t="str">
        <f>Notes!F6</f>
        <v>2015 - 2030</v>
      </c>
      <c r="C234" s="203"/>
      <c r="D234" s="203"/>
      <c r="E234" s="204"/>
      <c r="F234" s="205"/>
      <c r="G234" s="213"/>
      <c r="J234" s="11"/>
      <c r="K234" s="43"/>
      <c r="L234" s="3"/>
      <c r="M234" s="3"/>
      <c r="N234" s="3"/>
    </row>
    <row r="235" spans="1:14" ht="13.5" thickBot="1">
      <c r="A235" s="182">
        <v>3</v>
      </c>
      <c r="B235" s="183" t="str">
        <f>Notes!F7</f>
        <v>2030 - 2105</v>
      </c>
      <c r="C235" s="183">
        <f>K26</f>
        <v>0</v>
      </c>
      <c r="D235" s="183">
        <f>K27</f>
        <v>0</v>
      </c>
      <c r="E235" s="214">
        <f>K28</f>
        <v>0</v>
      </c>
      <c r="F235" s="215"/>
      <c r="G235" s="216">
        <f>K29</f>
        <v>0</v>
      </c>
      <c r="J235" s="11"/>
      <c r="K235" s="288"/>
      <c r="L235" s="3"/>
      <c r="M235" s="3"/>
      <c r="N235" s="3"/>
    </row>
    <row r="236" spans="1:14" ht="12.75">
      <c r="A236" s="14"/>
      <c r="B236" s="26"/>
      <c r="C236" s="42"/>
      <c r="D236" s="42"/>
      <c r="E236" s="43"/>
      <c r="F236" s="43"/>
      <c r="G236" s="42"/>
      <c r="J236" s="11"/>
      <c r="K236" s="43"/>
      <c r="L236" s="3"/>
      <c r="M236" s="3"/>
      <c r="N236" s="3"/>
    </row>
    <row r="237" spans="1:14" ht="12.75">
      <c r="A237" s="14"/>
      <c r="B237" s="26"/>
      <c r="C237" s="8"/>
      <c r="D237" s="8"/>
      <c r="E237" s="3"/>
      <c r="F237" s="3"/>
      <c r="G237" s="8"/>
      <c r="J237" s="11"/>
      <c r="K237" s="11"/>
      <c r="L237" s="3"/>
      <c r="M237" s="3"/>
      <c r="N237" s="3"/>
    </row>
    <row r="238" spans="1:14" ht="12.75">
      <c r="A238" s="7"/>
      <c r="B238" s="24"/>
      <c r="C238" s="24"/>
      <c r="D238" s="24"/>
      <c r="E238" s="5"/>
      <c r="F238" s="5"/>
      <c r="G238" s="24"/>
      <c r="J238" s="11"/>
      <c r="K238" s="3"/>
      <c r="L238" s="3"/>
      <c r="M238" s="3"/>
      <c r="N238" s="3"/>
    </row>
    <row r="239" spans="1:14" ht="13.5" thickBot="1">
      <c r="A239" s="442" t="s">
        <v>60</v>
      </c>
      <c r="B239" s="466"/>
      <c r="C239" s="466"/>
      <c r="D239" s="466"/>
      <c r="E239" s="466"/>
      <c r="F239" s="466"/>
      <c r="G239" s="467"/>
      <c r="J239" s="261"/>
      <c r="K239" s="3"/>
      <c r="L239" s="3"/>
      <c r="M239" s="3"/>
      <c r="N239" s="3"/>
    </row>
    <row r="240" spans="1:14" ht="12.75">
      <c r="A240" s="184" t="s">
        <v>22</v>
      </c>
      <c r="B240" s="185" t="s">
        <v>24</v>
      </c>
      <c r="C240" s="185" t="s">
        <v>25</v>
      </c>
      <c r="D240" s="185" t="s">
        <v>26</v>
      </c>
      <c r="E240" s="186" t="s">
        <v>27</v>
      </c>
      <c r="F240" s="187"/>
      <c r="G240" s="188" t="s">
        <v>125</v>
      </c>
      <c r="J240" s="11"/>
      <c r="K240" s="262"/>
      <c r="L240" s="3"/>
      <c r="M240" s="3"/>
      <c r="N240" s="3"/>
    </row>
    <row r="241" spans="1:14" ht="12.75">
      <c r="A241" s="192">
        <v>1</v>
      </c>
      <c r="B241" s="163" t="str">
        <f>Notes!F3</f>
        <v>1855 - 1930</v>
      </c>
      <c r="C241" s="163">
        <f>L26</f>
        <v>0</v>
      </c>
      <c r="D241" s="163">
        <f>L27</f>
        <v>0</v>
      </c>
      <c r="E241" s="164">
        <f>L28</f>
        <v>0</v>
      </c>
      <c r="F241" s="165"/>
      <c r="G241" s="193">
        <f>L29</f>
        <v>0</v>
      </c>
      <c r="J241" s="11"/>
      <c r="K241" s="263"/>
      <c r="L241" s="3"/>
      <c r="M241" s="3"/>
      <c r="N241" s="3"/>
    </row>
    <row r="242" spans="1:14" ht="12.75">
      <c r="A242" s="192" t="s">
        <v>23</v>
      </c>
      <c r="B242" s="163" t="str">
        <f>Notes!F4</f>
        <v>1930 - 1940</v>
      </c>
      <c r="C242" s="203"/>
      <c r="D242" s="203"/>
      <c r="E242" s="204"/>
      <c r="F242" s="205"/>
      <c r="G242" s="206"/>
      <c r="J242" s="11"/>
      <c r="K242" s="263"/>
      <c r="L242" s="3"/>
      <c r="M242" s="3"/>
      <c r="N242" s="3"/>
    </row>
    <row r="243" spans="1:14" ht="12.75">
      <c r="A243" s="189">
        <v>2</v>
      </c>
      <c r="B243" s="85" t="str">
        <f>Notes!F5</f>
        <v>1940 - 2015</v>
      </c>
      <c r="C243" s="85">
        <f>M26</f>
        <v>0</v>
      </c>
      <c r="D243" s="85">
        <f>M27</f>
        <v>0</v>
      </c>
      <c r="E243" s="197">
        <f>M28</f>
        <v>0</v>
      </c>
      <c r="F243" s="198"/>
      <c r="G243" s="217">
        <f>M29</f>
        <v>0</v>
      </c>
      <c r="J243" s="11"/>
      <c r="K243" s="262"/>
      <c r="L243" s="3"/>
      <c r="M243" s="3"/>
      <c r="N243" s="3"/>
    </row>
    <row r="244" spans="1:14" ht="12.75">
      <c r="A244" s="189" t="s">
        <v>23</v>
      </c>
      <c r="B244" s="86" t="str">
        <f>Notes!F6</f>
        <v>2015 - 2030</v>
      </c>
      <c r="C244" s="203"/>
      <c r="D244" s="203"/>
      <c r="E244" s="204"/>
      <c r="F244" s="205"/>
      <c r="G244" s="218"/>
      <c r="J244" s="11"/>
      <c r="K244" s="263"/>
      <c r="L244" s="3"/>
      <c r="M244" s="3"/>
      <c r="N244" s="3"/>
    </row>
    <row r="245" spans="1:14" ht="13.5" thickBot="1">
      <c r="A245" s="190">
        <v>3</v>
      </c>
      <c r="B245" s="191" t="str">
        <f>Notes!F7</f>
        <v>2030 - 2105</v>
      </c>
      <c r="C245" s="191">
        <f>N26</f>
        <v>0</v>
      </c>
      <c r="D245" s="191">
        <f>N27</f>
        <v>0</v>
      </c>
      <c r="E245" s="219">
        <f>N28</f>
        <v>0</v>
      </c>
      <c r="F245" s="220"/>
      <c r="G245" s="221">
        <f>N29</f>
        <v>0</v>
      </c>
      <c r="J245" s="3"/>
      <c r="K245" s="263"/>
      <c r="L245" s="3"/>
      <c r="M245" s="3"/>
      <c r="N245" s="3"/>
    </row>
    <row r="246" spans="1:14" ht="12.75">
      <c r="A246" s="50"/>
      <c r="B246" s="89"/>
      <c r="C246" s="42"/>
      <c r="D246" s="42"/>
      <c r="E246" s="43"/>
      <c r="F246" s="43"/>
      <c r="G246" s="42"/>
      <c r="J246" s="440"/>
      <c r="K246" s="440"/>
      <c r="L246" s="440"/>
      <c r="M246" s="3"/>
      <c r="N246" s="3"/>
    </row>
    <row r="247" spans="1:14" ht="12.75">
      <c r="A247" s="50"/>
      <c r="B247" s="89"/>
      <c r="C247" s="42"/>
      <c r="D247" s="42"/>
      <c r="E247" s="43"/>
      <c r="F247" s="43"/>
      <c r="G247" s="42"/>
      <c r="J247" s="441"/>
      <c r="K247" s="441"/>
      <c r="L247" s="441"/>
      <c r="M247" s="3"/>
      <c r="N247" s="3"/>
    </row>
    <row r="248" spans="1:14" ht="12.75">
      <c r="A248" s="14"/>
      <c r="B248" s="26"/>
      <c r="C248" s="28"/>
      <c r="D248" s="28"/>
      <c r="E248" s="29"/>
      <c r="F248" s="29"/>
      <c r="G248" s="28"/>
      <c r="J248" s="440"/>
      <c r="K248" s="440"/>
      <c r="L248" s="440"/>
      <c r="M248" s="3"/>
      <c r="N248" s="3"/>
    </row>
    <row r="249" spans="1:14" ht="13.5" thickBot="1">
      <c r="A249" s="468" t="s">
        <v>86</v>
      </c>
      <c r="B249" s="469"/>
      <c r="C249" s="469"/>
      <c r="D249" s="469"/>
      <c r="E249" s="469"/>
      <c r="F249" s="469"/>
      <c r="G249" s="470"/>
      <c r="J249" s="441"/>
      <c r="K249" s="441"/>
      <c r="L249" s="441"/>
      <c r="M249" s="3"/>
      <c r="N249" s="3"/>
    </row>
    <row r="250" spans="1:14" ht="12.75" customHeight="1">
      <c r="A250" s="67" t="s">
        <v>22</v>
      </c>
      <c r="B250" s="62" t="s">
        <v>24</v>
      </c>
      <c r="C250" s="62" t="s">
        <v>25</v>
      </c>
      <c r="D250" s="62" t="s">
        <v>26</v>
      </c>
      <c r="E250" s="63" t="s">
        <v>27</v>
      </c>
      <c r="F250" s="64"/>
      <c r="G250" s="65" t="s">
        <v>125</v>
      </c>
      <c r="J250" s="500"/>
      <c r="K250" s="500"/>
      <c r="L250" s="500"/>
      <c r="M250" s="3"/>
      <c r="N250" s="3"/>
    </row>
    <row r="251" spans="1:14" ht="12.75">
      <c r="A251" s="195">
        <v>1</v>
      </c>
      <c r="B251" s="163" t="str">
        <f>Notes!F3</f>
        <v>1855 - 1930</v>
      </c>
      <c r="C251" s="163">
        <f>O26</f>
        <v>0</v>
      </c>
      <c r="D251" s="163">
        <f>O27</f>
        <v>0</v>
      </c>
      <c r="E251" s="164">
        <f>O28</f>
        <v>0</v>
      </c>
      <c r="F251" s="165"/>
      <c r="G251" s="196">
        <f>O29</f>
        <v>0</v>
      </c>
      <c r="J251" s="500"/>
      <c r="K251" s="500"/>
      <c r="L251" s="500"/>
      <c r="M251" s="3"/>
      <c r="N251" s="3"/>
    </row>
    <row r="252" spans="1:14" ht="12.75">
      <c r="A252" s="195" t="s">
        <v>23</v>
      </c>
      <c r="B252" s="163" t="str">
        <f>Notes!F4</f>
        <v>1930 - 1940</v>
      </c>
      <c r="C252" s="203"/>
      <c r="D252" s="203"/>
      <c r="E252" s="204"/>
      <c r="F252" s="205"/>
      <c r="G252" s="206"/>
      <c r="J252" s="14"/>
      <c r="K252" s="14"/>
      <c r="L252" s="14"/>
      <c r="M252" s="3"/>
      <c r="N252" s="3"/>
    </row>
    <row r="253" spans="1:14" ht="12.75">
      <c r="A253" s="59">
        <v>2</v>
      </c>
      <c r="B253" s="85" t="str">
        <f>Notes!F5</f>
        <v>1940 - 2015</v>
      </c>
      <c r="C253" s="85">
        <f>P26</f>
        <v>0</v>
      </c>
      <c r="D253" s="85">
        <f>P27</f>
        <v>0</v>
      </c>
      <c r="E253" s="197">
        <f>P28</f>
        <v>0</v>
      </c>
      <c r="F253" s="198"/>
      <c r="G253" s="222">
        <f>P29</f>
        <v>0</v>
      </c>
      <c r="J253" s="11"/>
      <c r="K253" s="43"/>
      <c r="L253" s="3"/>
      <c r="M253" s="3"/>
      <c r="N253" s="3"/>
    </row>
    <row r="254" spans="1:14" ht="12.75">
      <c r="A254" s="59" t="s">
        <v>23</v>
      </c>
      <c r="B254" s="86" t="str">
        <f>Notes!F6</f>
        <v>2015 - 2030</v>
      </c>
      <c r="C254" s="203"/>
      <c r="D254" s="203"/>
      <c r="E254" s="204"/>
      <c r="F254" s="205"/>
      <c r="G254" s="223"/>
      <c r="J254" s="11"/>
      <c r="K254" s="3"/>
      <c r="L254" s="3"/>
      <c r="M254" s="3"/>
      <c r="N254" s="3"/>
    </row>
    <row r="255" spans="1:14" ht="13.5" thickBot="1">
      <c r="A255" s="60">
        <v>3</v>
      </c>
      <c r="B255" s="88" t="str">
        <f>Notes!F7</f>
        <v>2030 - 2105</v>
      </c>
      <c r="C255" s="88">
        <f>Q26</f>
        <v>0</v>
      </c>
      <c r="D255" s="88">
        <f>Q27</f>
        <v>0</v>
      </c>
      <c r="E255" s="224">
        <f>Q28</f>
        <v>0</v>
      </c>
      <c r="F255" s="225"/>
      <c r="G255" s="226">
        <f>Q29</f>
        <v>0</v>
      </c>
      <c r="J255" s="3"/>
      <c r="K255" s="3"/>
      <c r="L255" s="3"/>
      <c r="M255" s="3"/>
      <c r="N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24" ht="12.75">
      <c r="B259" s="1"/>
      <c r="C259" s="17"/>
      <c r="D259" s="17" t="s">
        <v>61</v>
      </c>
      <c r="E259" s="7"/>
      <c r="F259" s="7">
        <f>Notes!F9</f>
        <v>0</v>
      </c>
      <c r="G259" s="1"/>
      <c r="J259" s="12" t="s">
        <v>31</v>
      </c>
      <c r="K259" s="5"/>
      <c r="L259" s="5"/>
      <c r="M259" s="3"/>
      <c r="N259" s="3"/>
      <c r="P259" s="11"/>
      <c r="Q259" s="11"/>
      <c r="R259" s="11"/>
      <c r="S259" s="3"/>
      <c r="T259" s="3"/>
      <c r="U259" s="3"/>
      <c r="V259" s="3"/>
      <c r="W259" s="3"/>
      <c r="X259" s="3"/>
    </row>
    <row r="260" spans="2:24" ht="12.75">
      <c r="B260" s="1"/>
      <c r="C260" s="17"/>
      <c r="D260" s="17" t="s">
        <v>30</v>
      </c>
      <c r="E260" s="7"/>
      <c r="G260" s="1"/>
      <c r="J260" s="37" t="s">
        <v>29</v>
      </c>
      <c r="K260" s="35">
        <f>E261+4</f>
        <v>39964</v>
      </c>
      <c r="L260" s="35">
        <f>E261+5</f>
        <v>39965</v>
      </c>
      <c r="M260" s="3"/>
      <c r="N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2:24" ht="12.75">
      <c r="B261" s="1"/>
      <c r="C261" s="17"/>
      <c r="D261" s="38" t="s">
        <v>29</v>
      </c>
      <c r="E261" s="36">
        <f>A32</f>
        <v>39960</v>
      </c>
      <c r="G261" s="1"/>
      <c r="J261" s="4"/>
      <c r="K261" s="4"/>
      <c r="L261" s="4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2:24" ht="12.75">
      <c r="B262" s="1"/>
      <c r="C262" s="17"/>
      <c r="D262" s="14"/>
      <c r="E262" s="16"/>
      <c r="G262" s="1"/>
      <c r="J262" s="4"/>
      <c r="K262" s="4"/>
      <c r="L262" s="4"/>
      <c r="M262" s="3"/>
      <c r="N262" s="3"/>
      <c r="P262" s="11"/>
      <c r="Q262" s="11"/>
      <c r="R262" s="11"/>
      <c r="S262" s="11"/>
      <c r="T262" s="11"/>
      <c r="U262" s="3"/>
      <c r="V262" s="3"/>
      <c r="W262" s="3"/>
      <c r="X262" s="3"/>
    </row>
    <row r="263" spans="2:24" ht="12.75">
      <c r="B263" s="1"/>
      <c r="C263" s="17"/>
      <c r="D263" s="14"/>
      <c r="E263" s="16"/>
      <c r="G263" s="1"/>
      <c r="J263" s="4"/>
      <c r="K263" s="4"/>
      <c r="L263" s="4"/>
      <c r="M263" s="3"/>
      <c r="N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>
      <c r="A264" s="3"/>
      <c r="B264" s="1"/>
      <c r="E264"/>
      <c r="G264" s="1"/>
      <c r="J264" s="4"/>
      <c r="K264" s="4"/>
      <c r="L264" s="4"/>
      <c r="M264" s="3"/>
      <c r="N264" s="3"/>
      <c r="P264" s="3"/>
      <c r="Q264" s="20">
        <f>E261</f>
        <v>39960</v>
      </c>
      <c r="R264" s="3"/>
      <c r="S264" s="3"/>
      <c r="T264" s="3"/>
      <c r="U264" s="3"/>
      <c r="V264" s="3"/>
      <c r="W264" s="3"/>
      <c r="X264" s="3"/>
    </row>
    <row r="265" spans="1:14" ht="13.5" thickBot="1">
      <c r="A265" s="471" t="s">
        <v>57</v>
      </c>
      <c r="B265" s="472"/>
      <c r="C265" s="472"/>
      <c r="D265" s="472"/>
      <c r="E265" s="472"/>
      <c r="F265" s="472"/>
      <c r="G265" s="473"/>
      <c r="J265" s="4"/>
      <c r="K265" s="4"/>
      <c r="L265" s="4"/>
      <c r="M265" s="3"/>
      <c r="N265" s="3"/>
    </row>
    <row r="266" spans="1:20" ht="12.75">
      <c r="A266" s="61" t="s">
        <v>22</v>
      </c>
      <c r="B266" s="53" t="s">
        <v>24</v>
      </c>
      <c r="C266" s="53" t="s">
        <v>25</v>
      </c>
      <c r="D266" s="53" t="s">
        <v>26</v>
      </c>
      <c r="E266" s="54" t="s">
        <v>27</v>
      </c>
      <c r="F266" s="55"/>
      <c r="G266" s="56" t="s">
        <v>125</v>
      </c>
      <c r="J266" s="4" t="s">
        <v>81</v>
      </c>
      <c r="K266" s="4"/>
      <c r="L266" s="4"/>
      <c r="M266" s="3"/>
      <c r="N266" s="61" t="s">
        <v>22</v>
      </c>
      <c r="O266" s="53" t="s">
        <v>24</v>
      </c>
      <c r="P266" s="53" t="s">
        <v>117</v>
      </c>
      <c r="Q266" s="53" t="s">
        <v>118</v>
      </c>
      <c r="R266" s="53" t="s">
        <v>119</v>
      </c>
      <c r="S266" s="53" t="s">
        <v>120</v>
      </c>
      <c r="T266" s="53" t="s">
        <v>121</v>
      </c>
    </row>
    <row r="267" spans="1:20" ht="12.75">
      <c r="A267" s="57">
        <v>1</v>
      </c>
      <c r="B267" s="85" t="str">
        <f>Notes!F3</f>
        <v>1855 - 1930</v>
      </c>
      <c r="C267" s="85">
        <f>C32</f>
        <v>0</v>
      </c>
      <c r="D267" s="85">
        <f>C33</f>
        <v>0</v>
      </c>
      <c r="E267" s="197">
        <f>C34</f>
        <v>0</v>
      </c>
      <c r="F267" s="198"/>
      <c r="G267" s="199">
        <f>C35</f>
        <v>0</v>
      </c>
      <c r="J267" s="4" t="s">
        <v>100</v>
      </c>
      <c r="K267" s="227">
        <v>38141</v>
      </c>
      <c r="L267" s="4"/>
      <c r="M267" s="3"/>
      <c r="N267" s="57">
        <v>1</v>
      </c>
      <c r="O267" s="85" t="str">
        <f>B267</f>
        <v>1855 - 1930</v>
      </c>
      <c r="P267" s="85">
        <f>C267</f>
        <v>0</v>
      </c>
      <c r="Q267" s="85">
        <f>C276</f>
        <v>0</v>
      </c>
      <c r="R267" s="85">
        <f>C286</f>
        <v>0</v>
      </c>
      <c r="S267" s="85">
        <f>C296</f>
        <v>0</v>
      </c>
      <c r="T267" s="85">
        <f>C306</f>
        <v>0</v>
      </c>
    </row>
    <row r="268" spans="1:20" ht="12.75">
      <c r="A268" s="283" t="s">
        <v>23</v>
      </c>
      <c r="B268" s="85" t="str">
        <f>Notes!F4</f>
        <v>1930 - 1940</v>
      </c>
      <c r="C268" s="203"/>
      <c r="D268" s="203"/>
      <c r="E268" s="204"/>
      <c r="F268" s="205"/>
      <c r="G268" s="206"/>
      <c r="J268" s="4"/>
      <c r="K268" s="227"/>
      <c r="L268" s="4"/>
      <c r="M268" s="3"/>
      <c r="N268" s="283" t="s">
        <v>23</v>
      </c>
      <c r="O268" s="85" t="str">
        <f>B268</f>
        <v>1930 - 1940</v>
      </c>
      <c r="P268" s="203"/>
      <c r="Q268" s="203"/>
      <c r="R268" s="204"/>
      <c r="S268" s="205"/>
      <c r="T268" s="206"/>
    </row>
    <row r="269" spans="1:20" ht="13.5" thickBot="1">
      <c r="A269" s="58">
        <v>2</v>
      </c>
      <c r="B269" s="87" t="str">
        <f>Notes!F5</f>
        <v>1940 - 2015</v>
      </c>
      <c r="C269" s="87">
        <f>D32</f>
        <v>0</v>
      </c>
      <c r="D269" s="87">
        <f>D33</f>
        <v>0</v>
      </c>
      <c r="E269" s="200">
        <f>D34</f>
        <v>0</v>
      </c>
      <c r="F269" s="201"/>
      <c r="G269" s="202">
        <f>D35</f>
        <v>0</v>
      </c>
      <c r="J269" s="4" t="s">
        <v>101</v>
      </c>
      <c r="K269" s="227">
        <v>38142</v>
      </c>
      <c r="L269" s="4"/>
      <c r="M269" s="3"/>
      <c r="N269" s="58">
        <v>2</v>
      </c>
      <c r="O269" s="87" t="str">
        <f>B269</f>
        <v>1940 - 2015</v>
      </c>
      <c r="P269" s="87">
        <f>C269</f>
        <v>0</v>
      </c>
      <c r="Q269" s="87">
        <f>C278</f>
        <v>0</v>
      </c>
      <c r="R269" s="87">
        <f>C288</f>
        <v>0</v>
      </c>
      <c r="S269" s="87">
        <f>C298</f>
        <v>0</v>
      </c>
      <c r="T269" s="87">
        <f>C308</f>
        <v>0</v>
      </c>
    </row>
    <row r="270" spans="1:20" ht="13.5" thickBot="1">
      <c r="A270" s="57" t="s">
        <v>23</v>
      </c>
      <c r="B270" s="87" t="str">
        <f>Notes!F6</f>
        <v>2015 - 2030</v>
      </c>
      <c r="C270" s="203"/>
      <c r="D270" s="203"/>
      <c r="E270" s="204"/>
      <c r="F270" s="205"/>
      <c r="G270" s="206"/>
      <c r="J270" s="4"/>
      <c r="K270" s="4"/>
      <c r="L270" s="4"/>
      <c r="M270" s="3"/>
      <c r="N270" s="57" t="s">
        <v>23</v>
      </c>
      <c r="O270" s="87" t="str">
        <f>B270</f>
        <v>2015 - 2030</v>
      </c>
      <c r="P270" s="203"/>
      <c r="Q270" s="203"/>
      <c r="R270" s="203"/>
      <c r="S270" s="203"/>
      <c r="T270" s="203"/>
    </row>
    <row r="271" spans="1:20" ht="13.5" thickBot="1">
      <c r="A271" s="58">
        <v>3</v>
      </c>
      <c r="B271" s="87" t="str">
        <f>Notes!F7</f>
        <v>2030 - 2105</v>
      </c>
      <c r="C271" s="87">
        <f>E32</f>
        <v>0</v>
      </c>
      <c r="D271" s="87">
        <f>E33</f>
        <v>0</v>
      </c>
      <c r="E271" s="200">
        <f>E34</f>
        <v>0</v>
      </c>
      <c r="F271" s="201"/>
      <c r="G271" s="202">
        <f>E35</f>
        <v>0</v>
      </c>
      <c r="J271" s="4"/>
      <c r="K271" s="4"/>
      <c r="L271" s="4"/>
      <c r="M271" s="3"/>
      <c r="N271" s="58">
        <v>3</v>
      </c>
      <c r="O271" s="87" t="str">
        <f>B271</f>
        <v>2030 - 2105</v>
      </c>
      <c r="P271" s="87">
        <f>C271</f>
        <v>0</v>
      </c>
      <c r="Q271" s="87">
        <f>C280</f>
        <v>0</v>
      </c>
      <c r="R271" s="87">
        <f>C290</f>
        <v>0</v>
      </c>
      <c r="S271" s="87">
        <f>C300</f>
        <v>0</v>
      </c>
      <c r="T271" s="87">
        <f>C310</f>
        <v>0</v>
      </c>
    </row>
    <row r="272" spans="3:5" ht="12.75">
      <c r="C272"/>
      <c r="D272"/>
      <c r="E272"/>
    </row>
    <row r="273" spans="1:14" ht="12.75">
      <c r="A273" s="7"/>
      <c r="B273" s="24"/>
      <c r="C273" s="24"/>
      <c r="D273" s="24"/>
      <c r="E273" s="5"/>
      <c r="F273" s="5"/>
      <c r="G273" s="24"/>
      <c r="J273" s="4"/>
      <c r="K273" s="4"/>
      <c r="L273" s="4"/>
      <c r="M273" s="3"/>
      <c r="N273" s="3"/>
    </row>
    <row r="274" spans="1:14" ht="13.5" thickBot="1">
      <c r="A274" s="474" t="s">
        <v>58</v>
      </c>
      <c r="B274" s="475"/>
      <c r="C274" s="475"/>
      <c r="D274" s="475"/>
      <c r="E274" s="475"/>
      <c r="F274" s="475"/>
      <c r="G274" s="476"/>
      <c r="J274" s="4"/>
      <c r="K274" s="4"/>
      <c r="L274" s="4"/>
      <c r="M274" s="3"/>
      <c r="N274" s="3"/>
    </row>
    <row r="275" spans="1:14" ht="12.75">
      <c r="A275" s="166" t="s">
        <v>22</v>
      </c>
      <c r="B275" s="167" t="s">
        <v>24</v>
      </c>
      <c r="C275" s="167" t="s">
        <v>25</v>
      </c>
      <c r="D275" s="167" t="s">
        <v>26</v>
      </c>
      <c r="E275" s="168" t="s">
        <v>27</v>
      </c>
      <c r="F275" s="169"/>
      <c r="G275" s="170" t="s">
        <v>125</v>
      </c>
      <c r="J275" s="4"/>
      <c r="K275" s="4"/>
      <c r="L275" s="4"/>
      <c r="M275" s="3"/>
      <c r="N275" s="3"/>
    </row>
    <row r="276" spans="1:14" ht="12.75">
      <c r="A276" s="171">
        <v>1</v>
      </c>
      <c r="B276" s="85" t="str">
        <f>Notes!F3</f>
        <v>1855 - 1930</v>
      </c>
      <c r="C276" s="85">
        <f>F32</f>
        <v>0</v>
      </c>
      <c r="D276" s="85">
        <f>F33</f>
        <v>0</v>
      </c>
      <c r="E276" s="197">
        <f>F34</f>
        <v>0</v>
      </c>
      <c r="F276" s="198"/>
      <c r="G276" s="207">
        <f>F35</f>
        <v>0</v>
      </c>
      <c r="J276" s="4"/>
      <c r="K276" s="4"/>
      <c r="L276" s="4"/>
      <c r="M276" s="3"/>
      <c r="N276" s="3"/>
    </row>
    <row r="277" spans="1:14" ht="12.75">
      <c r="A277" s="171" t="s">
        <v>23</v>
      </c>
      <c r="B277" s="85" t="str">
        <f>Notes!F4</f>
        <v>1930 - 1940</v>
      </c>
      <c r="C277" s="203"/>
      <c r="D277" s="203"/>
      <c r="E277" s="204"/>
      <c r="F277" s="205"/>
      <c r="G277" s="206"/>
      <c r="J277" s="4"/>
      <c r="K277" s="4"/>
      <c r="L277" s="4"/>
      <c r="M277" s="3"/>
      <c r="N277" s="3"/>
    </row>
    <row r="278" spans="1:14" ht="12.75">
      <c r="A278" s="172">
        <v>2</v>
      </c>
      <c r="B278" s="85" t="str">
        <f>Notes!F5</f>
        <v>1940 - 2015</v>
      </c>
      <c r="C278" s="85">
        <f>G32</f>
        <v>0</v>
      </c>
      <c r="D278" s="85">
        <f>G33</f>
        <v>0</v>
      </c>
      <c r="E278" s="197">
        <f>G34</f>
        <v>0</v>
      </c>
      <c r="F278" s="198"/>
      <c r="G278" s="207">
        <f>G35</f>
        <v>0</v>
      </c>
      <c r="J278" s="4"/>
      <c r="K278" s="4"/>
      <c r="L278" s="4"/>
      <c r="M278" s="3"/>
      <c r="N278" s="3"/>
    </row>
    <row r="279" spans="1:14" ht="12.75">
      <c r="A279" s="172" t="s">
        <v>23</v>
      </c>
      <c r="B279" s="86" t="str">
        <f>Notes!F6</f>
        <v>2015 - 2030</v>
      </c>
      <c r="C279" s="203"/>
      <c r="D279" s="203"/>
      <c r="E279" s="204"/>
      <c r="F279" s="205"/>
      <c r="G279" s="208"/>
      <c r="J279" s="5"/>
      <c r="K279" s="4"/>
      <c r="L279" s="4"/>
      <c r="M279" s="3"/>
      <c r="N279" s="3"/>
    </row>
    <row r="280" spans="1:14" ht="13.5" thickBot="1">
      <c r="A280" s="173">
        <v>3</v>
      </c>
      <c r="B280" s="174" t="str">
        <f>Notes!F7</f>
        <v>2030 - 2105</v>
      </c>
      <c r="C280" s="174">
        <f>H32</f>
        <v>0</v>
      </c>
      <c r="D280" s="174">
        <f>H33</f>
        <v>0</v>
      </c>
      <c r="E280" s="209">
        <f>H34</f>
        <v>0</v>
      </c>
      <c r="F280" s="210"/>
      <c r="G280" s="211">
        <f>H35</f>
        <v>0</v>
      </c>
      <c r="J280" s="4"/>
      <c r="K280" s="4"/>
      <c r="L280" s="4"/>
      <c r="M280" s="3"/>
      <c r="N280" s="3"/>
    </row>
    <row r="281" spans="1:14" ht="12.75">
      <c r="A281" s="14"/>
      <c r="B281" s="26"/>
      <c r="C281" s="42"/>
      <c r="D281" s="42"/>
      <c r="E281" s="43"/>
      <c r="F281" s="43"/>
      <c r="G281" s="42"/>
      <c r="J281" s="4"/>
      <c r="K281" s="4"/>
      <c r="L281" s="4"/>
      <c r="M281" s="3"/>
      <c r="N281" s="3"/>
    </row>
    <row r="282" spans="1:14" ht="12.75">
      <c r="A282" s="14"/>
      <c r="B282" s="26"/>
      <c r="C282" s="8"/>
      <c r="D282" s="8"/>
      <c r="E282" s="3"/>
      <c r="F282" s="3"/>
      <c r="G282" s="8"/>
      <c r="J282" s="4"/>
      <c r="K282" s="4"/>
      <c r="L282" s="4"/>
      <c r="M282" s="3"/>
      <c r="N282" s="3"/>
    </row>
    <row r="283" spans="1:14" ht="12.75">
      <c r="A283" s="7"/>
      <c r="B283" s="24"/>
      <c r="C283" s="24"/>
      <c r="D283" s="24"/>
      <c r="E283" s="5"/>
      <c r="F283" s="5"/>
      <c r="G283" s="24"/>
      <c r="J283" s="291"/>
      <c r="K283" s="291"/>
      <c r="L283" s="291"/>
      <c r="M283" s="3"/>
      <c r="N283" s="3"/>
    </row>
    <row r="284" spans="1:14" ht="13.5" thickBot="1">
      <c r="A284" s="477" t="s">
        <v>59</v>
      </c>
      <c r="B284" s="478"/>
      <c r="C284" s="478"/>
      <c r="D284" s="478"/>
      <c r="E284" s="478"/>
      <c r="F284" s="478"/>
      <c r="G284" s="479"/>
      <c r="J284" s="3"/>
      <c r="K284" s="3"/>
      <c r="L284" s="3"/>
      <c r="M284" s="3"/>
      <c r="N284" s="3"/>
    </row>
    <row r="285" spans="1:14" ht="12.75">
      <c r="A285" s="175" t="s">
        <v>22</v>
      </c>
      <c r="B285" s="176" t="s">
        <v>24</v>
      </c>
      <c r="C285" s="176" t="s">
        <v>25</v>
      </c>
      <c r="D285" s="176" t="s">
        <v>26</v>
      </c>
      <c r="E285" s="177" t="s">
        <v>27</v>
      </c>
      <c r="F285" s="178"/>
      <c r="G285" s="179" t="s">
        <v>125</v>
      </c>
      <c r="J285" s="11"/>
      <c r="K285" s="3"/>
      <c r="L285" s="3"/>
      <c r="M285" s="3"/>
      <c r="N285" s="3"/>
    </row>
    <row r="286" spans="1:14" ht="12.75">
      <c r="A286" s="180">
        <v>1</v>
      </c>
      <c r="B286" s="163" t="str">
        <f>Notes!F3</f>
        <v>1855 - 1930</v>
      </c>
      <c r="C286" s="163">
        <f>I32</f>
        <v>0</v>
      </c>
      <c r="D286" s="163">
        <f>I33</f>
        <v>0</v>
      </c>
      <c r="E286" s="164">
        <f>I34</f>
        <v>0</v>
      </c>
      <c r="F286" s="165"/>
      <c r="G286" s="194">
        <f>I35</f>
        <v>0</v>
      </c>
      <c r="J286" s="11"/>
      <c r="K286" s="3"/>
      <c r="L286" s="3"/>
      <c r="M286" s="3"/>
      <c r="N286" s="3"/>
    </row>
    <row r="287" spans="1:14" ht="12.75">
      <c r="A287" s="180" t="s">
        <v>23</v>
      </c>
      <c r="B287" s="163" t="str">
        <f>Notes!F4</f>
        <v>1930 - 1940</v>
      </c>
      <c r="C287" s="203"/>
      <c r="D287" s="203"/>
      <c r="E287" s="204"/>
      <c r="F287" s="205"/>
      <c r="G287" s="206"/>
      <c r="J287" s="11"/>
      <c r="K287" s="3"/>
      <c r="L287" s="3"/>
      <c r="M287" s="3"/>
      <c r="N287" s="3"/>
    </row>
    <row r="288" spans="1:14" ht="12.75">
      <c r="A288" s="181">
        <v>2</v>
      </c>
      <c r="B288" s="85" t="str">
        <f>Notes!F5</f>
        <v>1940 - 2015</v>
      </c>
      <c r="C288" s="85">
        <f>J32</f>
        <v>0</v>
      </c>
      <c r="D288" s="85">
        <f>J33</f>
        <v>0</v>
      </c>
      <c r="E288" s="197">
        <f>J34</f>
        <v>0</v>
      </c>
      <c r="F288" s="198"/>
      <c r="G288" s="212">
        <f>J35</f>
        <v>0</v>
      </c>
      <c r="J288" s="500"/>
      <c r="K288" s="501"/>
      <c r="L288" s="501"/>
      <c r="M288" s="3"/>
      <c r="N288" s="3"/>
    </row>
    <row r="289" spans="1:14" ht="12.75">
      <c r="A289" s="181" t="s">
        <v>23</v>
      </c>
      <c r="B289" s="86" t="str">
        <f>Notes!F6</f>
        <v>2015 - 2030</v>
      </c>
      <c r="C289" s="203"/>
      <c r="D289" s="203"/>
      <c r="E289" s="204"/>
      <c r="F289" s="205"/>
      <c r="G289" s="213"/>
      <c r="J289" s="11"/>
      <c r="K289" s="43"/>
      <c r="L289" s="3"/>
      <c r="M289" s="3"/>
      <c r="N289" s="3"/>
    </row>
    <row r="290" spans="1:14" ht="13.5" thickBot="1">
      <c r="A290" s="182">
        <v>3</v>
      </c>
      <c r="B290" s="183" t="str">
        <f>Notes!F7</f>
        <v>2030 - 2105</v>
      </c>
      <c r="C290" s="183">
        <f>K32</f>
        <v>0</v>
      </c>
      <c r="D290" s="183">
        <f>K33</f>
        <v>0</v>
      </c>
      <c r="E290" s="214">
        <f>K34</f>
        <v>0</v>
      </c>
      <c r="F290" s="215"/>
      <c r="G290" s="216">
        <f>K35</f>
        <v>0</v>
      </c>
      <c r="J290" s="11"/>
      <c r="K290" s="288"/>
      <c r="L290" s="3"/>
      <c r="M290" s="3"/>
      <c r="N290" s="3"/>
    </row>
    <row r="291" spans="1:14" ht="12.75">
      <c r="A291" s="14"/>
      <c r="B291" s="26"/>
      <c r="C291" s="42"/>
      <c r="D291" s="42"/>
      <c r="E291" s="43"/>
      <c r="F291" s="43"/>
      <c r="G291" s="42"/>
      <c r="J291" s="11"/>
      <c r="K291" s="43"/>
      <c r="L291" s="3"/>
      <c r="M291" s="3"/>
      <c r="N291" s="3"/>
    </row>
    <row r="292" spans="1:14" ht="12.75">
      <c r="A292" s="14"/>
      <c r="B292" s="26"/>
      <c r="C292" s="8"/>
      <c r="D292" s="8"/>
      <c r="E292" s="3"/>
      <c r="F292" s="3"/>
      <c r="G292" s="8"/>
      <c r="J292" s="11"/>
      <c r="K292" s="11"/>
      <c r="L292" s="3"/>
      <c r="M292" s="3"/>
      <c r="N292" s="3"/>
    </row>
    <row r="293" spans="1:14" ht="12.75">
      <c r="A293" s="7"/>
      <c r="B293" s="24"/>
      <c r="C293" s="24"/>
      <c r="D293" s="24"/>
      <c r="E293" s="5"/>
      <c r="F293" s="5"/>
      <c r="G293" s="24"/>
      <c r="J293" s="11"/>
      <c r="K293" s="3"/>
      <c r="L293" s="3"/>
      <c r="M293" s="3"/>
      <c r="N293" s="3"/>
    </row>
    <row r="294" spans="1:14" ht="13.5" thickBot="1">
      <c r="A294" s="442" t="s">
        <v>60</v>
      </c>
      <c r="B294" s="466"/>
      <c r="C294" s="466"/>
      <c r="D294" s="466"/>
      <c r="E294" s="466"/>
      <c r="F294" s="466"/>
      <c r="G294" s="467"/>
      <c r="J294" s="261"/>
      <c r="K294" s="3"/>
      <c r="L294" s="3"/>
      <c r="M294" s="3"/>
      <c r="N294" s="3"/>
    </row>
    <row r="295" spans="1:14" ht="12.75">
      <c r="A295" s="184" t="s">
        <v>22</v>
      </c>
      <c r="B295" s="185" t="s">
        <v>24</v>
      </c>
      <c r="C295" s="185" t="s">
        <v>25</v>
      </c>
      <c r="D295" s="185" t="s">
        <v>26</v>
      </c>
      <c r="E295" s="186" t="s">
        <v>27</v>
      </c>
      <c r="F295" s="187"/>
      <c r="G295" s="188" t="s">
        <v>125</v>
      </c>
      <c r="J295" s="11"/>
      <c r="K295" s="262"/>
      <c r="L295" s="3"/>
      <c r="M295" s="3"/>
      <c r="N295" s="3"/>
    </row>
    <row r="296" spans="1:14" ht="12.75">
      <c r="A296" s="192">
        <v>1</v>
      </c>
      <c r="B296" s="163" t="str">
        <f>Notes!F3</f>
        <v>1855 - 1930</v>
      </c>
      <c r="C296" s="163">
        <f>L32</f>
        <v>0</v>
      </c>
      <c r="D296" s="163">
        <f>L33</f>
        <v>0</v>
      </c>
      <c r="E296" s="164">
        <f>L34</f>
        <v>0</v>
      </c>
      <c r="F296" s="165"/>
      <c r="G296" s="193">
        <f>L35</f>
        <v>0</v>
      </c>
      <c r="J296" s="11"/>
      <c r="K296" s="263"/>
      <c r="L296" s="3"/>
      <c r="M296" s="3"/>
      <c r="N296" s="3"/>
    </row>
    <row r="297" spans="1:14" ht="12.75">
      <c r="A297" s="192" t="s">
        <v>23</v>
      </c>
      <c r="B297" s="163" t="str">
        <f>Notes!F4</f>
        <v>1930 - 1940</v>
      </c>
      <c r="C297" s="203"/>
      <c r="D297" s="203"/>
      <c r="E297" s="204"/>
      <c r="F297" s="205"/>
      <c r="G297" s="206"/>
      <c r="J297" s="11"/>
      <c r="K297" s="263"/>
      <c r="L297" s="3"/>
      <c r="M297" s="3"/>
      <c r="N297" s="3"/>
    </row>
    <row r="298" spans="1:14" ht="12.75">
      <c r="A298" s="189">
        <v>2</v>
      </c>
      <c r="B298" s="85" t="str">
        <f>Notes!F5</f>
        <v>1940 - 2015</v>
      </c>
      <c r="C298" s="85">
        <f>M32</f>
        <v>0</v>
      </c>
      <c r="D298" s="85">
        <f>M33</f>
        <v>0</v>
      </c>
      <c r="E298" s="197">
        <f>M34</f>
        <v>0</v>
      </c>
      <c r="F298" s="198"/>
      <c r="G298" s="217">
        <f>M35</f>
        <v>0</v>
      </c>
      <c r="J298" s="11"/>
      <c r="K298" s="262"/>
      <c r="L298" s="3"/>
      <c r="M298" s="3"/>
      <c r="N298" s="3"/>
    </row>
    <row r="299" spans="1:14" ht="12.75">
      <c r="A299" s="189" t="s">
        <v>23</v>
      </c>
      <c r="B299" s="86" t="str">
        <f>Notes!F6</f>
        <v>2015 - 2030</v>
      </c>
      <c r="C299" s="203"/>
      <c r="D299" s="203"/>
      <c r="E299" s="204"/>
      <c r="F299" s="205"/>
      <c r="G299" s="218"/>
      <c r="J299" s="11"/>
      <c r="K299" s="263"/>
      <c r="L299" s="3"/>
      <c r="M299" s="3"/>
      <c r="N299" s="3"/>
    </row>
    <row r="300" spans="1:14" ht="13.5" thickBot="1">
      <c r="A300" s="190">
        <v>3</v>
      </c>
      <c r="B300" s="191" t="str">
        <f>Notes!F7</f>
        <v>2030 - 2105</v>
      </c>
      <c r="C300" s="191">
        <f>N32</f>
        <v>0</v>
      </c>
      <c r="D300" s="191">
        <f>N33</f>
        <v>0</v>
      </c>
      <c r="E300" s="219">
        <f>N34</f>
        <v>0</v>
      </c>
      <c r="F300" s="220"/>
      <c r="G300" s="221">
        <f>N35</f>
        <v>0</v>
      </c>
      <c r="J300" s="3"/>
      <c r="K300" s="263"/>
      <c r="L300" s="3"/>
      <c r="M300" s="3"/>
      <c r="N300" s="3"/>
    </row>
    <row r="301" spans="1:14" ht="12.75">
      <c r="A301" s="50"/>
      <c r="B301" s="89"/>
      <c r="C301" s="42"/>
      <c r="D301" s="42"/>
      <c r="E301" s="43"/>
      <c r="F301" s="43"/>
      <c r="G301" s="42"/>
      <c r="J301" s="440"/>
      <c r="K301" s="440"/>
      <c r="L301" s="440"/>
      <c r="M301" s="3"/>
      <c r="N301" s="3"/>
    </row>
    <row r="302" spans="1:14" ht="12.75">
      <c r="A302" s="50"/>
      <c r="B302" s="89"/>
      <c r="C302" s="42"/>
      <c r="D302" s="42"/>
      <c r="E302" s="43"/>
      <c r="F302" s="43"/>
      <c r="G302" s="42"/>
      <c r="J302" s="441"/>
      <c r="K302" s="441"/>
      <c r="L302" s="441"/>
      <c r="M302" s="3"/>
      <c r="N302" s="3"/>
    </row>
    <row r="303" spans="1:14" ht="12.75">
      <c r="A303" s="14"/>
      <c r="B303" s="26"/>
      <c r="C303" s="28"/>
      <c r="D303" s="28"/>
      <c r="E303" s="29"/>
      <c r="F303" s="29"/>
      <c r="G303" s="28"/>
      <c r="J303" s="440"/>
      <c r="K303" s="440"/>
      <c r="L303" s="440"/>
      <c r="M303" s="3"/>
      <c r="N303" s="3"/>
    </row>
    <row r="304" spans="1:14" ht="13.5" thickBot="1">
      <c r="A304" s="468" t="s">
        <v>86</v>
      </c>
      <c r="B304" s="469"/>
      <c r="C304" s="469"/>
      <c r="D304" s="469"/>
      <c r="E304" s="469"/>
      <c r="F304" s="469"/>
      <c r="G304" s="470"/>
      <c r="J304" s="446"/>
      <c r="K304" s="446"/>
      <c r="L304" s="446"/>
      <c r="M304" s="3"/>
      <c r="N304" s="3"/>
    </row>
    <row r="305" spans="1:14" ht="12.75">
      <c r="A305" s="67" t="s">
        <v>22</v>
      </c>
      <c r="B305" s="62" t="s">
        <v>24</v>
      </c>
      <c r="C305" s="62" t="s">
        <v>25</v>
      </c>
      <c r="D305" s="62" t="s">
        <v>26</v>
      </c>
      <c r="E305" s="63" t="s">
        <v>27</v>
      </c>
      <c r="F305" s="64"/>
      <c r="G305" s="65" t="s">
        <v>125</v>
      </c>
      <c r="J305" s="11"/>
      <c r="K305" s="3"/>
      <c r="L305" s="3"/>
      <c r="M305" s="3"/>
      <c r="N305" s="3"/>
    </row>
    <row r="306" spans="1:14" ht="12.75">
      <c r="A306" s="195">
        <v>1</v>
      </c>
      <c r="B306" s="163" t="str">
        <f>Notes!F3</f>
        <v>1855 - 1930</v>
      </c>
      <c r="C306" s="163">
        <f>O32</f>
        <v>0</v>
      </c>
      <c r="D306" s="163">
        <f>O33</f>
        <v>0</v>
      </c>
      <c r="E306" s="164">
        <f>O34</f>
        <v>0</v>
      </c>
      <c r="F306" s="165"/>
      <c r="G306" s="196">
        <f>O35</f>
        <v>0</v>
      </c>
      <c r="J306" s="11"/>
      <c r="K306" s="3"/>
      <c r="L306" s="3"/>
      <c r="M306" s="3"/>
      <c r="N306" s="3"/>
    </row>
    <row r="307" spans="1:14" ht="12.75">
      <c r="A307" s="195" t="s">
        <v>23</v>
      </c>
      <c r="B307" s="163" t="str">
        <f>Notes!F4</f>
        <v>1930 - 1940</v>
      </c>
      <c r="C307" s="203"/>
      <c r="D307" s="203"/>
      <c r="E307" s="204"/>
      <c r="F307" s="205"/>
      <c r="G307" s="206"/>
      <c r="J307" s="11"/>
      <c r="K307" s="3"/>
      <c r="L307" s="3"/>
      <c r="M307" s="3"/>
      <c r="N307" s="3"/>
    </row>
    <row r="308" spans="1:14" ht="12.75">
      <c r="A308" s="59">
        <v>2</v>
      </c>
      <c r="B308" s="85" t="str">
        <f>Notes!F5</f>
        <v>1940 - 2015</v>
      </c>
      <c r="C308" s="85">
        <f>P32</f>
        <v>0</v>
      </c>
      <c r="D308" s="85">
        <f>P33</f>
        <v>0</v>
      </c>
      <c r="E308" s="197">
        <f>P34</f>
        <v>0</v>
      </c>
      <c r="F308" s="198"/>
      <c r="G308" s="222">
        <f>P35</f>
        <v>0</v>
      </c>
      <c r="J308" s="11"/>
      <c r="K308" s="43"/>
      <c r="L308" s="3"/>
      <c r="M308" s="3"/>
      <c r="N308" s="3"/>
    </row>
    <row r="309" spans="1:14" ht="12.75">
      <c r="A309" s="59" t="s">
        <v>23</v>
      </c>
      <c r="B309" s="86" t="str">
        <f>Notes!F6</f>
        <v>2015 - 2030</v>
      </c>
      <c r="C309" s="203"/>
      <c r="D309" s="203"/>
      <c r="E309" s="204"/>
      <c r="F309" s="205"/>
      <c r="G309" s="223"/>
      <c r="J309" s="11"/>
      <c r="K309" s="3"/>
      <c r="L309" s="3"/>
      <c r="M309" s="3"/>
      <c r="N309" s="3"/>
    </row>
    <row r="310" spans="1:14" ht="13.5" thickBot="1">
      <c r="A310" s="60">
        <v>3</v>
      </c>
      <c r="B310" s="88" t="str">
        <f>Notes!F7</f>
        <v>2030 - 2105</v>
      </c>
      <c r="C310" s="88">
        <f>Q32</f>
        <v>0</v>
      </c>
      <c r="D310" s="88">
        <f>Q33</f>
        <v>0</v>
      </c>
      <c r="E310" s="224">
        <f>Q34</f>
        <v>0</v>
      </c>
      <c r="F310" s="225"/>
      <c r="G310" s="226">
        <f>Q35</f>
        <v>0</v>
      </c>
      <c r="J310" s="3"/>
      <c r="K310" s="3"/>
      <c r="L310" s="3"/>
      <c r="M310" s="3"/>
      <c r="N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8"/>
      <c r="D312" s="8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8"/>
      <c r="D313" s="8"/>
      <c r="E313" s="8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8"/>
      <c r="D314" s="8"/>
      <c r="E314" s="8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8"/>
      <c r="D315" s="8"/>
      <c r="E315" s="8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8"/>
      <c r="D316" s="8"/>
      <c r="E316" s="8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8"/>
      <c r="D317" s="8"/>
      <c r="E317" s="8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8"/>
      <c r="D318" s="8"/>
      <c r="E318" s="8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8"/>
      <c r="D319" s="8"/>
      <c r="E319" s="8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8"/>
      <c r="D320" s="8"/>
      <c r="E320" s="8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8"/>
      <c r="D321" s="8"/>
      <c r="E321" s="8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8"/>
      <c r="D322" s="8"/>
      <c r="E322" s="8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8"/>
      <c r="D323" s="8"/>
      <c r="E323" s="8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8"/>
      <c r="D324" s="8"/>
      <c r="E324" s="8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8"/>
      <c r="D325" s="8"/>
      <c r="E325" s="8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8"/>
      <c r="D326" s="8"/>
      <c r="E326" s="8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8"/>
      <c r="D327" s="8"/>
      <c r="E327" s="8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8"/>
      <c r="D328" s="8"/>
      <c r="E328" s="8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8"/>
      <c r="D329" s="8"/>
      <c r="E329" s="8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8"/>
      <c r="D330" s="8"/>
      <c r="E330" s="8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8"/>
      <c r="D331" s="8"/>
      <c r="E331" s="8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8"/>
      <c r="D332" s="8"/>
      <c r="E332" s="8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8"/>
      <c r="D333" s="8"/>
      <c r="E333" s="8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8"/>
      <c r="D334" s="8"/>
      <c r="E334" s="8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8"/>
      <c r="D335" s="8"/>
      <c r="E335" s="8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8"/>
      <c r="D336" s="8"/>
      <c r="E336" s="8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8"/>
      <c r="D337" s="8"/>
      <c r="E337" s="8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8"/>
      <c r="D338" s="8"/>
      <c r="E338" s="8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8"/>
      <c r="D339" s="8"/>
      <c r="E339" s="8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8"/>
      <c r="D340" s="8"/>
      <c r="E340" s="8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8"/>
      <c r="D341" s="8"/>
      <c r="E341" s="8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8"/>
      <c r="D342" s="8"/>
      <c r="E342" s="8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8"/>
      <c r="D343" s="8"/>
      <c r="E343" s="8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8"/>
      <c r="D344" s="8"/>
      <c r="E344" s="8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8"/>
      <c r="D345" s="8"/>
      <c r="E345" s="8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8"/>
      <c r="D346" s="8"/>
      <c r="E346" s="8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8"/>
      <c r="D347" s="8"/>
      <c r="E347" s="8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8"/>
      <c r="D348" s="8"/>
      <c r="E348" s="8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8"/>
      <c r="D349" s="8"/>
      <c r="E349" s="8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8"/>
      <c r="D350" s="8"/>
      <c r="E350" s="8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8"/>
      <c r="D351" s="8"/>
      <c r="E351" s="8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8"/>
      <c r="D352" s="8"/>
      <c r="E352" s="8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8"/>
      <c r="D353" s="8"/>
      <c r="E353" s="8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8"/>
      <c r="D354" s="8"/>
      <c r="E354" s="8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8"/>
      <c r="D355" s="8"/>
      <c r="E355" s="8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8"/>
      <c r="D356" s="8"/>
      <c r="E356" s="8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8"/>
      <c r="D357" s="8"/>
      <c r="E357" s="8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8"/>
      <c r="D358" s="8"/>
      <c r="E358" s="8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8"/>
      <c r="D359" s="8"/>
      <c r="E359" s="8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8"/>
      <c r="D360" s="8"/>
      <c r="E360" s="8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8"/>
      <c r="D361" s="8"/>
      <c r="E361" s="8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8"/>
      <c r="D362" s="8"/>
      <c r="E362" s="8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8"/>
      <c r="D363" s="8"/>
      <c r="E363" s="8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8"/>
      <c r="D364" s="8"/>
      <c r="E364" s="8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8"/>
      <c r="D365" s="8"/>
      <c r="E365" s="8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8"/>
      <c r="D366" s="8"/>
      <c r="E366" s="8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8"/>
      <c r="D367" s="8"/>
      <c r="E367" s="8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8"/>
      <c r="D368" s="8"/>
      <c r="E368" s="8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8"/>
      <c r="D369" s="8"/>
      <c r="E369" s="8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8"/>
      <c r="D370" s="8"/>
      <c r="E370" s="8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8"/>
      <c r="D371" s="8"/>
      <c r="E371" s="8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8"/>
      <c r="D372" s="8"/>
      <c r="E372" s="8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8"/>
      <c r="D373" s="8"/>
      <c r="E373" s="8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8"/>
      <c r="D374" s="8"/>
      <c r="E374" s="8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8"/>
      <c r="D375" s="8"/>
      <c r="E375" s="8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8"/>
      <c r="D376" s="8"/>
      <c r="E376" s="8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8"/>
      <c r="D377" s="8"/>
      <c r="E377" s="8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8"/>
      <c r="D378" s="8"/>
      <c r="E378" s="8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8"/>
      <c r="D379" s="8"/>
      <c r="E379" s="8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8"/>
      <c r="D380" s="8"/>
      <c r="E380" s="8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8"/>
      <c r="D381" s="8"/>
      <c r="E381" s="8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8"/>
      <c r="D382" s="8"/>
      <c r="E382" s="8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8"/>
      <c r="D383" s="8"/>
      <c r="E383" s="8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8"/>
      <c r="D384" s="8"/>
      <c r="E384" s="8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8"/>
      <c r="D385" s="8"/>
      <c r="E385" s="8"/>
      <c r="F385" s="3"/>
      <c r="G385" s="3"/>
      <c r="H385" s="3"/>
      <c r="I385" s="3"/>
      <c r="J385" s="3"/>
      <c r="K385" s="3"/>
      <c r="L385" s="3"/>
      <c r="M385" s="3"/>
      <c r="N385" s="3"/>
      <c r="O385" s="3"/>
    </row>
  </sheetData>
  <mergeCells count="56">
    <mergeCell ref="J137:L137"/>
    <mergeCell ref="J138:L138"/>
    <mergeCell ref="J82:L82"/>
    <mergeCell ref="J83:L83"/>
    <mergeCell ref="J135:L135"/>
    <mergeCell ref="J136:L136"/>
    <mergeCell ref="L4:N4"/>
    <mergeCell ref="O4:Q4"/>
    <mergeCell ref="A44:G44"/>
    <mergeCell ref="A53:G53"/>
    <mergeCell ref="C4:E4"/>
    <mergeCell ref="F4:H4"/>
    <mergeCell ref="I4:K4"/>
    <mergeCell ref="A63:G63"/>
    <mergeCell ref="J67:L67"/>
    <mergeCell ref="A73:G73"/>
    <mergeCell ref="A83:G83"/>
    <mergeCell ref="J80:L80"/>
    <mergeCell ref="J81:L81"/>
    <mergeCell ref="A99:G99"/>
    <mergeCell ref="A108:G108"/>
    <mergeCell ref="A118:G118"/>
    <mergeCell ref="J122:L122"/>
    <mergeCell ref="A128:G128"/>
    <mergeCell ref="A138:G138"/>
    <mergeCell ref="A153:G153"/>
    <mergeCell ref="A162:G162"/>
    <mergeCell ref="A172:G172"/>
    <mergeCell ref="J176:L176"/>
    <mergeCell ref="A182:G182"/>
    <mergeCell ref="A192:G192"/>
    <mergeCell ref="J189:L189"/>
    <mergeCell ref="J190:L190"/>
    <mergeCell ref="J191:L191"/>
    <mergeCell ref="J192:L192"/>
    <mergeCell ref="A210:G210"/>
    <mergeCell ref="A219:G219"/>
    <mergeCell ref="A229:G229"/>
    <mergeCell ref="J233:L233"/>
    <mergeCell ref="A239:G239"/>
    <mergeCell ref="A249:G249"/>
    <mergeCell ref="A265:G265"/>
    <mergeCell ref="A274:G274"/>
    <mergeCell ref="A284:G284"/>
    <mergeCell ref="J288:L288"/>
    <mergeCell ref="A294:G294"/>
    <mergeCell ref="A304:G304"/>
    <mergeCell ref="J302:L302"/>
    <mergeCell ref="J303:L303"/>
    <mergeCell ref="J304:L304"/>
    <mergeCell ref="J250:L251"/>
    <mergeCell ref="J246:L246"/>
    <mergeCell ref="J247:L247"/>
    <mergeCell ref="J301:L301"/>
    <mergeCell ref="J248:L248"/>
    <mergeCell ref="J249:L24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scale="1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8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Year!B81</f>
        <v>39967</v>
      </c>
      <c r="B8" s="9" t="s">
        <v>25</v>
      </c>
      <c r="C8" s="30">
        <f ca="1">OFFSET(Year!D81,0,0,1,1)</f>
        <v>0</v>
      </c>
      <c r="D8" s="30">
        <f ca="1">OFFSET(Year!E81,0,0,1,1)</f>
        <v>0</v>
      </c>
      <c r="E8" s="30">
        <f ca="1">OFFSET(Year!F81,0,0,1,1)</f>
        <v>0</v>
      </c>
      <c r="F8" s="30">
        <f ca="1">OFFSET(Year!G81,0,0,1,1)</f>
        <v>0</v>
      </c>
      <c r="G8" s="30">
        <f ca="1">OFFSET(Year!H81,0,0,1,1)</f>
        <v>0</v>
      </c>
      <c r="H8" s="30">
        <f ca="1">OFFSET(Year!I81,0,0,1,1)</f>
        <v>0</v>
      </c>
      <c r="I8" s="30">
        <f ca="1">OFFSET(Year!J81,0,0,1,1)</f>
        <v>0</v>
      </c>
      <c r="J8" s="30">
        <f ca="1">OFFSET(Year!K81,0,0,1,1)</f>
        <v>0</v>
      </c>
      <c r="K8" s="30">
        <f ca="1">OFFSET(Year!L81,0,0,1,1)</f>
        <v>0</v>
      </c>
      <c r="L8" s="30">
        <f ca="1">OFFSET(Year!M81,0,0,1,1)</f>
        <v>0</v>
      </c>
      <c r="M8" s="30">
        <f ca="1">OFFSET(Year!N81,0,0,1,1)</f>
        <v>0</v>
      </c>
      <c r="N8" s="30">
        <f ca="1">OFFSET(Year!O81,0,0,1,1)</f>
        <v>0</v>
      </c>
      <c r="O8" s="30">
        <f ca="1">OFFSET(Year!P81,0,0,1,1)</f>
        <v>0</v>
      </c>
      <c r="P8" s="30">
        <f ca="1">OFFSET(Year!Q81,0,0,1,1)</f>
        <v>0</v>
      </c>
      <c r="Q8" s="30">
        <f ca="1">OFFSET(Year!R81,0,0,1,1)</f>
        <v>0</v>
      </c>
    </row>
    <row r="9" spans="1:17" ht="12.75">
      <c r="A9" s="22"/>
      <c r="B9" s="154" t="s">
        <v>26</v>
      </c>
      <c r="C9" s="30">
        <f ca="1">OFFSET(Year!D82,0,0,1,1)</f>
        <v>0</v>
      </c>
      <c r="D9" s="30">
        <f ca="1">OFFSET(Year!E82,0,0,1,1)</f>
        <v>0</v>
      </c>
      <c r="E9" s="30">
        <f ca="1">OFFSET(Year!F82,0,0,1,1)</f>
        <v>0</v>
      </c>
      <c r="F9" s="30">
        <f ca="1">OFFSET(Year!G82,0,0,1,1)</f>
        <v>0</v>
      </c>
      <c r="G9" s="30">
        <f ca="1">OFFSET(Year!H82,0,0,1,1)</f>
        <v>0</v>
      </c>
      <c r="H9" s="30">
        <f ca="1">OFFSET(Year!I82,0,0,1,1)</f>
        <v>0</v>
      </c>
      <c r="I9" s="30">
        <f ca="1">OFFSET(Year!J82,0,0,1,1)</f>
        <v>0</v>
      </c>
      <c r="J9" s="30">
        <f ca="1">OFFSET(Year!K82,0,0,1,1)</f>
        <v>0</v>
      </c>
      <c r="K9" s="30">
        <f ca="1">OFFSET(Year!L82,0,0,1,1)</f>
        <v>0</v>
      </c>
      <c r="L9" s="30">
        <f ca="1">OFFSET(Year!M82,0,0,1,1)</f>
        <v>0</v>
      </c>
      <c r="M9" s="30">
        <f ca="1">OFFSET(Year!N82,0,0,1,1)</f>
        <v>0</v>
      </c>
      <c r="N9" s="30">
        <f ca="1">OFFSET(Year!O82,0,0,1,1)</f>
        <v>0</v>
      </c>
      <c r="O9" s="30">
        <f ca="1">OFFSET(Year!P82,0,0,1,1)</f>
        <v>0</v>
      </c>
      <c r="P9" s="30">
        <f ca="1">OFFSET(Year!Q82,0,0,1,1)</f>
        <v>0</v>
      </c>
      <c r="Q9" s="30">
        <f ca="1">OFFSET(Year!R82,0,0,1,1)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6"/>
      <c r="N10" s="155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8"/>
      <c r="N11" s="159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39974</v>
      </c>
      <c r="B14" s="41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62"/>
      <c r="O14" s="162"/>
      <c r="P14" s="162"/>
      <c r="Q14" s="162"/>
    </row>
    <row r="15" spans="1:17" ht="12.75">
      <c r="A15" s="22"/>
      <c r="B15" s="27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62"/>
      <c r="O15" s="162"/>
      <c r="P15" s="162"/>
      <c r="Q15" s="162"/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2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39981</v>
      </c>
      <c r="B20" s="9" t="s">
        <v>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2"/>
      <c r="O20" s="162"/>
      <c r="P20" s="162"/>
      <c r="Q20" s="162"/>
    </row>
    <row r="21" spans="1:17" ht="12.75">
      <c r="A21" s="22"/>
      <c r="B21" s="27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62"/>
      <c r="O21" s="162"/>
      <c r="P21" s="162"/>
      <c r="Q21" s="162"/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2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39988</v>
      </c>
      <c r="B26" s="9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2"/>
      <c r="B27" s="27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1:16" ht="12.7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8"/>
      <c r="O33" s="3"/>
      <c r="P33" s="3"/>
    </row>
    <row r="34" spans="4:12" ht="12.75">
      <c r="D34" s="17" t="s">
        <v>61</v>
      </c>
      <c r="E34" s="17"/>
      <c r="F34" s="17"/>
      <c r="G34" s="7">
        <f>Notes!F9</f>
        <v>0</v>
      </c>
      <c r="H34" s="7"/>
      <c r="I34" s="8"/>
      <c r="J34" s="12" t="s">
        <v>31</v>
      </c>
      <c r="K34" s="5"/>
      <c r="L34" s="5"/>
    </row>
    <row r="35" spans="4:12" ht="12.75">
      <c r="D35" s="17"/>
      <c r="E35" s="17"/>
      <c r="F35" s="17" t="s">
        <v>30</v>
      </c>
      <c r="G35" s="7"/>
      <c r="H35" s="7"/>
      <c r="J35" s="37" t="s">
        <v>29</v>
      </c>
      <c r="K35" s="31">
        <f>A8+4</f>
        <v>39971</v>
      </c>
      <c r="L35" s="31">
        <f>A8+5</f>
        <v>39972</v>
      </c>
    </row>
    <row r="36" spans="4:12" ht="12.75">
      <c r="D36" s="17"/>
      <c r="E36" s="17"/>
      <c r="F36" s="38" t="s">
        <v>29</v>
      </c>
      <c r="G36" s="32">
        <f>A8</f>
        <v>39967</v>
      </c>
      <c r="H36" s="32"/>
      <c r="J36" s="4"/>
      <c r="K36" s="5"/>
      <c r="L36" s="4"/>
    </row>
    <row r="37" spans="4:12" ht="12.75">
      <c r="D37" s="17"/>
      <c r="E37" s="17"/>
      <c r="F37" s="38"/>
      <c r="G37" s="32"/>
      <c r="H37" s="32"/>
      <c r="J37" s="4"/>
      <c r="K37" s="5"/>
      <c r="L37" s="4"/>
    </row>
    <row r="38" spans="4:12" ht="12.75">
      <c r="D38" s="17"/>
      <c r="E38" s="17"/>
      <c r="F38" s="38"/>
      <c r="G38" s="32"/>
      <c r="H38" s="32"/>
      <c r="J38" s="4" t="s">
        <v>80</v>
      </c>
      <c r="K38" s="5"/>
      <c r="L38" s="4"/>
    </row>
    <row r="39" spans="1:17" ht="12.75">
      <c r="A39" s="3"/>
      <c r="B39" s="5"/>
      <c r="C39" s="24"/>
      <c r="D39" s="68"/>
      <c r="E39" s="68"/>
      <c r="F39" s="69"/>
      <c r="G39" s="70"/>
      <c r="H39" s="70"/>
      <c r="I39" s="5"/>
      <c r="J39" s="4"/>
      <c r="K39" s="5"/>
      <c r="L39" s="4"/>
      <c r="Q39" s="265">
        <f>G36</f>
        <v>39967</v>
      </c>
    </row>
    <row r="40" spans="1:14" ht="13.5" thickBot="1">
      <c r="A40" s="471" t="s">
        <v>57</v>
      </c>
      <c r="B40" s="472"/>
      <c r="C40" s="472"/>
      <c r="D40" s="472"/>
      <c r="E40" s="472"/>
      <c r="F40" s="472"/>
      <c r="G40" s="473"/>
      <c r="J40" s="4"/>
      <c r="K40" s="4"/>
      <c r="L40" s="4"/>
      <c r="M40" s="3"/>
      <c r="N40" s="3"/>
    </row>
    <row r="41" spans="1:20" ht="12.75">
      <c r="A41" s="61" t="s">
        <v>22</v>
      </c>
      <c r="B41" s="53" t="s">
        <v>24</v>
      </c>
      <c r="C41" s="53" t="s">
        <v>25</v>
      </c>
      <c r="D41" s="53" t="s">
        <v>26</v>
      </c>
      <c r="E41" s="54" t="s">
        <v>27</v>
      </c>
      <c r="F41" s="55"/>
      <c r="G41" s="56" t="s">
        <v>28</v>
      </c>
      <c r="J41" s="4" t="s">
        <v>81</v>
      </c>
      <c r="K41" s="4"/>
      <c r="L41" s="4"/>
      <c r="M41" s="3"/>
      <c r="N41" s="61" t="s">
        <v>22</v>
      </c>
      <c r="O41" s="53" t="s">
        <v>24</v>
      </c>
      <c r="P41" s="53" t="s">
        <v>117</v>
      </c>
      <c r="Q41" s="53" t="s">
        <v>118</v>
      </c>
      <c r="R41" s="53" t="s">
        <v>119</v>
      </c>
      <c r="S41" s="53" t="s">
        <v>120</v>
      </c>
      <c r="T41" s="53" t="s">
        <v>121</v>
      </c>
    </row>
    <row r="42" spans="1:20" ht="12.75">
      <c r="A42" s="57">
        <v>1</v>
      </c>
      <c r="B42" s="85" t="str">
        <f>Notes!F3</f>
        <v>1855 - 1930</v>
      </c>
      <c r="C42" s="85">
        <f>C8</f>
        <v>0</v>
      </c>
      <c r="D42" s="85">
        <f>C9</f>
        <v>0</v>
      </c>
      <c r="E42" s="197">
        <f>C10</f>
        <v>0</v>
      </c>
      <c r="F42" s="198"/>
      <c r="G42" s="199">
        <f>C11</f>
        <v>0</v>
      </c>
      <c r="J42" s="4"/>
      <c r="K42" s="4"/>
      <c r="L42" s="4"/>
      <c r="M42" s="3"/>
      <c r="N42" s="57">
        <v>1</v>
      </c>
      <c r="O42" s="85" t="str">
        <f>B42</f>
        <v>1855 - 1930</v>
      </c>
      <c r="P42" s="85">
        <f>C42</f>
        <v>0</v>
      </c>
      <c r="Q42" s="85">
        <f>C51</f>
        <v>0</v>
      </c>
      <c r="R42" s="85">
        <f>C61</f>
        <v>0</v>
      </c>
      <c r="S42" s="85">
        <f>C71</f>
        <v>0</v>
      </c>
      <c r="T42" s="85">
        <f>C81</f>
        <v>0</v>
      </c>
    </row>
    <row r="43" spans="1:20" ht="12.75">
      <c r="A43" s="283" t="s">
        <v>23</v>
      </c>
      <c r="B43" s="85" t="str">
        <f>Notes!F4</f>
        <v>1930 - 1940</v>
      </c>
      <c r="C43" s="203"/>
      <c r="D43" s="203"/>
      <c r="E43" s="204"/>
      <c r="F43" s="205"/>
      <c r="G43" s="206"/>
      <c r="J43" s="4"/>
      <c r="K43" s="4"/>
      <c r="L43" s="4"/>
      <c r="M43" s="3"/>
      <c r="N43" s="283" t="s">
        <v>23</v>
      </c>
      <c r="O43" s="85" t="str">
        <f>B43</f>
        <v>1930 - 1940</v>
      </c>
      <c r="P43" s="203"/>
      <c r="Q43" s="203"/>
      <c r="R43" s="204"/>
      <c r="S43" s="205"/>
      <c r="T43" s="206"/>
    </row>
    <row r="44" spans="1:20" ht="13.5" thickBot="1">
      <c r="A44" s="58">
        <v>2</v>
      </c>
      <c r="B44" s="87" t="str">
        <f>Notes!F5</f>
        <v>1940 - 2015</v>
      </c>
      <c r="C44" s="87">
        <f>D8</f>
        <v>0</v>
      </c>
      <c r="D44" s="87">
        <f>D9</f>
        <v>0</v>
      </c>
      <c r="E44" s="200">
        <f>D10</f>
        <v>0</v>
      </c>
      <c r="F44" s="201"/>
      <c r="G44" s="202">
        <f>D11</f>
        <v>0</v>
      </c>
      <c r="J44" s="4"/>
      <c r="K44" s="4"/>
      <c r="L44" s="4"/>
      <c r="M44" s="3"/>
      <c r="N44" s="58">
        <v>2</v>
      </c>
      <c r="O44" s="87" t="str">
        <f>B44</f>
        <v>1940 - 2015</v>
      </c>
      <c r="P44" s="87">
        <f>C44</f>
        <v>0</v>
      </c>
      <c r="Q44" s="87">
        <f>C53</f>
        <v>0</v>
      </c>
      <c r="R44" s="87">
        <f>C63</f>
        <v>0</v>
      </c>
      <c r="S44" s="87">
        <f>C73</f>
        <v>0</v>
      </c>
      <c r="T44" s="87">
        <f>C83</f>
        <v>0</v>
      </c>
    </row>
    <row r="45" spans="1:20" ht="13.5" thickBot="1">
      <c r="A45" s="57" t="s">
        <v>23</v>
      </c>
      <c r="B45" s="87" t="str">
        <f>Notes!F6</f>
        <v>2015 - 2030</v>
      </c>
      <c r="C45" s="203"/>
      <c r="D45" s="203"/>
      <c r="E45" s="204"/>
      <c r="F45" s="205"/>
      <c r="G45" s="206"/>
      <c r="J45" s="4"/>
      <c r="K45" s="4"/>
      <c r="L45" s="4"/>
      <c r="M45" s="3"/>
      <c r="N45" s="57" t="s">
        <v>23</v>
      </c>
      <c r="O45" s="87" t="str">
        <f>B45</f>
        <v>2015 - 2030</v>
      </c>
      <c r="P45" s="203"/>
      <c r="Q45" s="203"/>
      <c r="R45" s="203"/>
      <c r="S45" s="203"/>
      <c r="T45" s="203"/>
    </row>
    <row r="46" spans="1:20" ht="13.5" thickBot="1">
      <c r="A46" s="58">
        <v>3</v>
      </c>
      <c r="B46" s="87" t="str">
        <f>Notes!F7</f>
        <v>2030 - 2105</v>
      </c>
      <c r="C46" s="87">
        <f>E8</f>
        <v>0</v>
      </c>
      <c r="D46" s="87">
        <f>E9</f>
        <v>0</v>
      </c>
      <c r="E46" s="200">
        <f>E10</f>
        <v>0</v>
      </c>
      <c r="F46" s="201"/>
      <c r="G46" s="202">
        <f>E11</f>
        <v>0</v>
      </c>
      <c r="J46" s="4"/>
      <c r="K46" s="4"/>
      <c r="L46" s="4"/>
      <c r="M46" s="3"/>
      <c r="N46" s="58">
        <v>3</v>
      </c>
      <c r="O46" s="87" t="str">
        <f>B46</f>
        <v>2030 - 2105</v>
      </c>
      <c r="P46" s="87">
        <f>C46</f>
        <v>0</v>
      </c>
      <c r="Q46" s="87">
        <f>C55</f>
        <v>0</v>
      </c>
      <c r="R46" s="87">
        <f>C65</f>
        <v>0</v>
      </c>
      <c r="S46" s="87">
        <f>C75</f>
        <v>0</v>
      </c>
      <c r="T46" s="87">
        <f>C85</f>
        <v>0</v>
      </c>
    </row>
    <row r="47" spans="3:5" ht="12.75">
      <c r="C47"/>
      <c r="D47"/>
      <c r="E47"/>
    </row>
    <row r="48" spans="1:14" ht="12.75">
      <c r="A48" s="7"/>
      <c r="B48" s="24"/>
      <c r="C48" s="24"/>
      <c r="D48" s="24"/>
      <c r="E48" s="5"/>
      <c r="F48" s="5"/>
      <c r="G48" s="24"/>
      <c r="J48" s="4"/>
      <c r="K48" s="4"/>
      <c r="L48" s="4"/>
      <c r="M48" s="3"/>
      <c r="N48" s="3"/>
    </row>
    <row r="49" spans="1:14" ht="13.5" thickBot="1">
      <c r="A49" s="474" t="s">
        <v>58</v>
      </c>
      <c r="B49" s="475"/>
      <c r="C49" s="475"/>
      <c r="D49" s="475"/>
      <c r="E49" s="475"/>
      <c r="F49" s="475"/>
      <c r="G49" s="476"/>
      <c r="J49" s="4"/>
      <c r="K49" s="4"/>
      <c r="L49" s="4"/>
      <c r="M49" s="3"/>
      <c r="N49" s="3"/>
    </row>
    <row r="50" spans="1:14" ht="12.75">
      <c r="A50" s="166" t="s">
        <v>22</v>
      </c>
      <c r="B50" s="167" t="s">
        <v>24</v>
      </c>
      <c r="C50" s="167" t="s">
        <v>25</v>
      </c>
      <c r="D50" s="167" t="s">
        <v>26</v>
      </c>
      <c r="E50" s="168" t="s">
        <v>27</v>
      </c>
      <c r="F50" s="169"/>
      <c r="G50" s="170" t="s">
        <v>28</v>
      </c>
      <c r="J50" s="4"/>
      <c r="K50" s="4"/>
      <c r="L50" s="4"/>
      <c r="M50" s="3"/>
      <c r="N50" s="3"/>
    </row>
    <row r="51" spans="1:14" ht="12.75">
      <c r="A51" s="171">
        <v>1</v>
      </c>
      <c r="B51" s="85" t="str">
        <f>Notes!F3</f>
        <v>1855 - 1930</v>
      </c>
      <c r="C51" s="85">
        <f>F8</f>
        <v>0</v>
      </c>
      <c r="D51" s="85">
        <f>F9</f>
        <v>0</v>
      </c>
      <c r="E51" s="197">
        <f>F10</f>
        <v>0</v>
      </c>
      <c r="F51" s="198"/>
      <c r="G51" s="207">
        <f>F11</f>
        <v>0</v>
      </c>
      <c r="J51" s="4"/>
      <c r="K51" s="4"/>
      <c r="L51" s="4"/>
      <c r="M51" s="3"/>
      <c r="N51" s="3"/>
    </row>
    <row r="52" spans="1:14" ht="12.75">
      <c r="A52" s="171" t="s">
        <v>23</v>
      </c>
      <c r="B52" s="85" t="str">
        <f>Notes!F4</f>
        <v>1930 - 1940</v>
      </c>
      <c r="C52" s="203"/>
      <c r="D52" s="203"/>
      <c r="E52" s="204"/>
      <c r="F52" s="205"/>
      <c r="G52" s="206"/>
      <c r="J52" s="4"/>
      <c r="K52" s="4"/>
      <c r="L52" s="4"/>
      <c r="M52" s="3"/>
      <c r="N52" s="3"/>
    </row>
    <row r="53" spans="1:14" ht="12.75">
      <c r="A53" s="172">
        <v>2</v>
      </c>
      <c r="B53" s="85" t="str">
        <f>Notes!F3</f>
        <v>1855 - 1930</v>
      </c>
      <c r="C53" s="85">
        <f>G8</f>
        <v>0</v>
      </c>
      <c r="D53" s="85">
        <f>G9</f>
        <v>0</v>
      </c>
      <c r="E53" s="197">
        <f>F10</f>
        <v>0</v>
      </c>
      <c r="F53" s="198"/>
      <c r="G53" s="207">
        <f>F11</f>
        <v>0</v>
      </c>
      <c r="J53" s="4"/>
      <c r="K53" s="4"/>
      <c r="L53" s="4"/>
      <c r="M53" s="3"/>
      <c r="N53" s="3"/>
    </row>
    <row r="54" spans="1:14" ht="12.75">
      <c r="A54" s="172" t="s">
        <v>23</v>
      </c>
      <c r="B54" s="86" t="str">
        <f>Notes!F5</f>
        <v>1940 - 2015</v>
      </c>
      <c r="C54" s="203"/>
      <c r="D54" s="203"/>
      <c r="E54" s="204"/>
      <c r="F54" s="205"/>
      <c r="G54" s="208"/>
      <c r="J54" s="5"/>
      <c r="K54" s="4"/>
      <c r="L54" s="4"/>
      <c r="M54" s="3"/>
      <c r="N54" s="3"/>
    </row>
    <row r="55" spans="1:14" ht="13.5" thickBot="1">
      <c r="A55" s="173">
        <v>3</v>
      </c>
      <c r="B55" s="174" t="str">
        <f>Notes!F6</f>
        <v>2015 - 2030</v>
      </c>
      <c r="C55" s="174">
        <f>H8</f>
        <v>0</v>
      </c>
      <c r="D55" s="174">
        <f>H9</f>
        <v>0</v>
      </c>
      <c r="E55" s="209">
        <f>H10</f>
        <v>0</v>
      </c>
      <c r="F55" s="210"/>
      <c r="G55" s="211">
        <f>H11</f>
        <v>0</v>
      </c>
      <c r="J55" s="4"/>
      <c r="K55" s="4"/>
      <c r="L55" s="4"/>
      <c r="M55" s="3"/>
      <c r="N55" s="3"/>
    </row>
    <row r="56" spans="1:14" ht="12.75">
      <c r="A56" s="14"/>
      <c r="B56" s="89"/>
      <c r="C56" s="42"/>
      <c r="D56" s="42"/>
      <c r="E56" s="43"/>
      <c r="F56" s="43"/>
      <c r="G56" s="42"/>
      <c r="J56" s="4"/>
      <c r="K56" s="4"/>
      <c r="L56" s="4"/>
      <c r="M56" s="3"/>
      <c r="N56" s="3"/>
    </row>
    <row r="57" spans="1:14" ht="12.75">
      <c r="A57" s="14"/>
      <c r="B57" s="26"/>
      <c r="C57" s="8"/>
      <c r="D57" s="8"/>
      <c r="E57" s="3"/>
      <c r="F57" s="3"/>
      <c r="G57" s="8"/>
      <c r="J57" s="4"/>
      <c r="K57" s="4"/>
      <c r="L57" s="4"/>
      <c r="M57" s="3"/>
      <c r="N57" s="3"/>
    </row>
    <row r="58" spans="1:14" ht="12.75">
      <c r="A58" s="7"/>
      <c r="B58" s="24"/>
      <c r="C58" s="24"/>
      <c r="D58" s="24"/>
      <c r="E58" s="5"/>
      <c r="F58" s="5"/>
      <c r="G58" s="24"/>
      <c r="J58" s="291"/>
      <c r="K58" s="291"/>
      <c r="L58" s="291"/>
      <c r="M58" s="3"/>
      <c r="N58" s="3"/>
    </row>
    <row r="59" spans="1:14" ht="13.5" thickBot="1">
      <c r="A59" s="477" t="s">
        <v>59</v>
      </c>
      <c r="B59" s="478"/>
      <c r="C59" s="478"/>
      <c r="D59" s="478"/>
      <c r="E59" s="478"/>
      <c r="F59" s="478"/>
      <c r="G59" s="479"/>
      <c r="J59" s="3"/>
      <c r="K59" s="3"/>
      <c r="L59" s="3"/>
      <c r="M59" s="3"/>
      <c r="N59" s="3"/>
    </row>
    <row r="60" spans="1:14" ht="12.75">
      <c r="A60" s="175" t="s">
        <v>22</v>
      </c>
      <c r="B60" s="176" t="s">
        <v>24</v>
      </c>
      <c r="C60" s="176" t="s">
        <v>25</v>
      </c>
      <c r="D60" s="176" t="s">
        <v>26</v>
      </c>
      <c r="E60" s="177" t="s">
        <v>27</v>
      </c>
      <c r="F60" s="178"/>
      <c r="G60" s="179" t="s">
        <v>28</v>
      </c>
      <c r="J60" s="11"/>
      <c r="K60" s="3"/>
      <c r="L60" s="3"/>
      <c r="M60" s="3"/>
      <c r="N60" s="3"/>
    </row>
    <row r="61" spans="1:14" ht="12.75">
      <c r="A61" s="180">
        <v>1</v>
      </c>
      <c r="B61" s="163" t="str">
        <f>Notes!F3</f>
        <v>1855 - 1930</v>
      </c>
      <c r="C61" s="163">
        <f>I8</f>
        <v>0</v>
      </c>
      <c r="D61" s="163">
        <f>I9</f>
        <v>0</v>
      </c>
      <c r="E61" s="164">
        <f>I10</f>
        <v>0</v>
      </c>
      <c r="F61" s="165"/>
      <c r="G61" s="194">
        <f>I11</f>
        <v>0</v>
      </c>
      <c r="J61" s="11"/>
      <c r="K61" s="3"/>
      <c r="L61" s="3"/>
      <c r="M61" s="3"/>
      <c r="N61" s="3"/>
    </row>
    <row r="62" spans="1:14" ht="12.75">
      <c r="A62" s="180" t="s">
        <v>23</v>
      </c>
      <c r="B62" s="163" t="str">
        <f>Notes!F4</f>
        <v>1930 - 1940</v>
      </c>
      <c r="C62" s="203"/>
      <c r="D62" s="203"/>
      <c r="E62" s="204"/>
      <c r="F62" s="205"/>
      <c r="G62" s="206"/>
      <c r="J62" s="11"/>
      <c r="K62" s="3"/>
      <c r="L62" s="3"/>
      <c r="M62" s="3"/>
      <c r="N62" s="3"/>
    </row>
    <row r="63" spans="1:14" ht="12.75">
      <c r="A63" s="181">
        <v>2</v>
      </c>
      <c r="B63" s="85" t="str">
        <f>Notes!F5</f>
        <v>1940 - 2015</v>
      </c>
      <c r="C63" s="85">
        <f>J8</f>
        <v>0</v>
      </c>
      <c r="D63" s="85">
        <f>J9</f>
        <v>0</v>
      </c>
      <c r="E63" s="197">
        <f>J10</f>
        <v>0</v>
      </c>
      <c r="F63" s="198"/>
      <c r="G63" s="212">
        <f>J11</f>
        <v>0</v>
      </c>
      <c r="J63" s="500"/>
      <c r="K63" s="501"/>
      <c r="L63" s="501"/>
      <c r="M63" s="3"/>
      <c r="N63" s="3"/>
    </row>
    <row r="64" spans="1:14" ht="12.75">
      <c r="A64" s="181" t="s">
        <v>23</v>
      </c>
      <c r="B64" s="86" t="str">
        <f>Notes!F6</f>
        <v>2015 - 2030</v>
      </c>
      <c r="C64" s="203"/>
      <c r="D64" s="203"/>
      <c r="E64" s="204"/>
      <c r="F64" s="205"/>
      <c r="G64" s="213"/>
      <c r="J64" s="11"/>
      <c r="K64" s="43"/>
      <c r="L64" s="3"/>
      <c r="M64" s="3"/>
      <c r="N64" s="3"/>
    </row>
    <row r="65" spans="1:14" ht="13.5" thickBot="1">
      <c r="A65" s="182">
        <v>3</v>
      </c>
      <c r="B65" s="183" t="str">
        <f>Notes!F7</f>
        <v>2030 - 2105</v>
      </c>
      <c r="C65" s="183">
        <f>K8</f>
        <v>0</v>
      </c>
      <c r="D65" s="183">
        <f>K9</f>
        <v>0</v>
      </c>
      <c r="E65" s="214">
        <f>K10</f>
        <v>0</v>
      </c>
      <c r="F65" s="215"/>
      <c r="G65" s="216">
        <f>K11</f>
        <v>0</v>
      </c>
      <c r="J65" s="11"/>
      <c r="K65" s="288"/>
      <c r="L65" s="3"/>
      <c r="M65" s="3"/>
      <c r="N65" s="3"/>
    </row>
    <row r="66" spans="1:14" ht="12.75">
      <c r="A66" s="14"/>
      <c r="B66" s="26"/>
      <c r="C66" s="42"/>
      <c r="D66" s="42"/>
      <c r="E66" s="43"/>
      <c r="F66" s="43"/>
      <c r="G66" s="42"/>
      <c r="J66" s="11"/>
      <c r="K66" s="43"/>
      <c r="L66" s="3"/>
      <c r="M66" s="3"/>
      <c r="N66" s="3"/>
    </row>
    <row r="67" spans="1:14" ht="12.75">
      <c r="A67" s="14"/>
      <c r="B67" s="26"/>
      <c r="C67" s="8"/>
      <c r="D67" s="8"/>
      <c r="E67" s="3"/>
      <c r="F67" s="3"/>
      <c r="G67" s="8"/>
      <c r="J67" s="11"/>
      <c r="K67" s="11"/>
      <c r="L67" s="3"/>
      <c r="M67" s="3"/>
      <c r="N67" s="3"/>
    </row>
    <row r="68" spans="1:14" ht="12.75">
      <c r="A68" s="7"/>
      <c r="B68" s="24"/>
      <c r="C68" s="24"/>
      <c r="D68" s="24"/>
      <c r="E68" s="5"/>
      <c r="F68" s="5"/>
      <c r="G68" s="24"/>
      <c r="J68" s="11"/>
      <c r="K68" s="3"/>
      <c r="L68" s="3"/>
      <c r="M68" s="3"/>
      <c r="N68" s="3"/>
    </row>
    <row r="69" spans="1:14" ht="13.5" thickBot="1">
      <c r="A69" s="442" t="s">
        <v>60</v>
      </c>
      <c r="B69" s="466"/>
      <c r="C69" s="466"/>
      <c r="D69" s="466"/>
      <c r="E69" s="466"/>
      <c r="F69" s="466"/>
      <c r="G69" s="467"/>
      <c r="J69" s="261"/>
      <c r="K69" s="3"/>
      <c r="L69" s="3"/>
      <c r="M69" s="3"/>
      <c r="N69" s="3"/>
    </row>
    <row r="70" spans="1:14" ht="12.75">
      <c r="A70" s="184" t="s">
        <v>22</v>
      </c>
      <c r="B70" s="185" t="s">
        <v>24</v>
      </c>
      <c r="C70" s="185" t="s">
        <v>25</v>
      </c>
      <c r="D70" s="185" t="s">
        <v>26</v>
      </c>
      <c r="E70" s="186" t="s">
        <v>27</v>
      </c>
      <c r="F70" s="187"/>
      <c r="G70" s="188" t="s">
        <v>28</v>
      </c>
      <c r="J70" s="11"/>
      <c r="K70" s="262"/>
      <c r="L70" s="3"/>
      <c r="M70" s="3"/>
      <c r="N70" s="3"/>
    </row>
    <row r="71" spans="1:14" ht="12.75">
      <c r="A71" s="192">
        <v>1</v>
      </c>
      <c r="B71" s="163" t="str">
        <f>Notes!F3</f>
        <v>1855 - 1930</v>
      </c>
      <c r="C71" s="163">
        <f>L8</f>
        <v>0</v>
      </c>
      <c r="D71" s="163">
        <f>L9</f>
        <v>0</v>
      </c>
      <c r="E71" s="164">
        <f>L10</f>
        <v>0</v>
      </c>
      <c r="F71" s="165"/>
      <c r="G71" s="193">
        <f>L11</f>
        <v>0</v>
      </c>
      <c r="J71" s="11"/>
      <c r="K71" s="263"/>
      <c r="L71" s="3"/>
      <c r="M71" s="3"/>
      <c r="N71" s="3"/>
    </row>
    <row r="72" spans="1:14" ht="12.75">
      <c r="A72" s="192" t="s">
        <v>23</v>
      </c>
      <c r="B72" s="163" t="str">
        <f>Notes!F4</f>
        <v>1930 - 1940</v>
      </c>
      <c r="C72" s="203"/>
      <c r="D72" s="203"/>
      <c r="E72" s="204"/>
      <c r="F72" s="205"/>
      <c r="G72" s="206"/>
      <c r="J72" s="11"/>
      <c r="K72" s="263"/>
      <c r="L72" s="3"/>
      <c r="M72" s="3"/>
      <c r="N72" s="3"/>
    </row>
    <row r="73" spans="1:14" ht="12.75">
      <c r="A73" s="189">
        <v>2</v>
      </c>
      <c r="B73" s="85" t="str">
        <f>Notes!F5</f>
        <v>1940 - 2015</v>
      </c>
      <c r="C73" s="85">
        <f>M8</f>
        <v>0</v>
      </c>
      <c r="D73" s="85">
        <f>M9</f>
        <v>0</v>
      </c>
      <c r="E73" s="197">
        <f>M10</f>
        <v>0</v>
      </c>
      <c r="F73" s="198"/>
      <c r="G73" s="217">
        <f>M11</f>
        <v>0</v>
      </c>
      <c r="J73" s="11"/>
      <c r="K73" s="262"/>
      <c r="L73" s="3"/>
      <c r="M73" s="3"/>
      <c r="N73" s="3"/>
    </row>
    <row r="74" spans="1:14" ht="12.75">
      <c r="A74" s="189" t="s">
        <v>23</v>
      </c>
      <c r="B74" s="86" t="str">
        <f>Notes!F6</f>
        <v>2015 - 2030</v>
      </c>
      <c r="C74" s="203"/>
      <c r="D74" s="203"/>
      <c r="E74" s="204"/>
      <c r="F74" s="205"/>
      <c r="G74" s="218"/>
      <c r="J74" s="11"/>
      <c r="K74" s="263"/>
      <c r="L74" s="3"/>
      <c r="M74" s="3"/>
      <c r="N74" s="3"/>
    </row>
    <row r="75" spans="1:14" ht="13.5" thickBot="1">
      <c r="A75" s="190">
        <v>3</v>
      </c>
      <c r="B75" s="191" t="str">
        <f>Notes!F7</f>
        <v>2030 - 2105</v>
      </c>
      <c r="C75" s="191">
        <f>N8</f>
        <v>0</v>
      </c>
      <c r="D75" s="191">
        <f>N9</f>
        <v>0</v>
      </c>
      <c r="E75" s="219">
        <f>N10</f>
        <v>0</v>
      </c>
      <c r="F75" s="220"/>
      <c r="G75" s="221">
        <f>N11</f>
        <v>0</v>
      </c>
      <c r="J75" s="3"/>
      <c r="K75" s="263"/>
      <c r="L75" s="3"/>
      <c r="M75" s="3"/>
      <c r="N75" s="3"/>
    </row>
    <row r="76" spans="1:14" ht="12.75">
      <c r="A76" s="50"/>
      <c r="B76" s="89"/>
      <c r="C76" s="42"/>
      <c r="D76" s="42"/>
      <c r="E76" s="43"/>
      <c r="F76" s="43"/>
      <c r="G76" s="42"/>
      <c r="J76" s="440"/>
      <c r="K76" s="440"/>
      <c r="L76" s="440"/>
      <c r="M76" s="3"/>
      <c r="N76" s="3"/>
    </row>
    <row r="77" spans="1:14" ht="12.75">
      <c r="A77" s="50"/>
      <c r="B77" s="89"/>
      <c r="C77" s="42"/>
      <c r="D77" s="42"/>
      <c r="E77" s="43"/>
      <c r="F77" s="43"/>
      <c r="G77" s="42"/>
      <c r="J77" s="441"/>
      <c r="K77" s="441"/>
      <c r="L77" s="441"/>
      <c r="M77" s="3"/>
      <c r="N77" s="3"/>
    </row>
    <row r="78" spans="1:14" ht="12.75">
      <c r="A78" s="14"/>
      <c r="B78" s="26"/>
      <c r="C78" s="28"/>
      <c r="D78" s="28"/>
      <c r="E78" s="29"/>
      <c r="F78" s="29"/>
      <c r="G78" s="28"/>
      <c r="J78" s="440"/>
      <c r="K78" s="440"/>
      <c r="L78" s="440"/>
      <c r="M78" s="3"/>
      <c r="N78" s="3"/>
    </row>
    <row r="79" spans="1:14" ht="13.5" thickBot="1">
      <c r="A79" s="468" t="s">
        <v>86</v>
      </c>
      <c r="B79" s="469"/>
      <c r="C79" s="469"/>
      <c r="D79" s="469"/>
      <c r="E79" s="469"/>
      <c r="F79" s="469"/>
      <c r="G79" s="470"/>
      <c r="J79" s="441"/>
      <c r="K79" s="441"/>
      <c r="L79" s="441"/>
      <c r="M79" s="3"/>
      <c r="N79" s="3"/>
    </row>
    <row r="80" spans="1:14" ht="12.75">
      <c r="A80" s="67" t="s">
        <v>22</v>
      </c>
      <c r="B80" s="62" t="s">
        <v>24</v>
      </c>
      <c r="C80" s="62" t="s">
        <v>25</v>
      </c>
      <c r="D80" s="62" t="s">
        <v>26</v>
      </c>
      <c r="E80" s="63" t="s">
        <v>27</v>
      </c>
      <c r="F80" s="64"/>
      <c r="G80" s="65" t="s">
        <v>28</v>
      </c>
      <c r="J80" s="11"/>
      <c r="K80" s="3"/>
      <c r="L80" s="3"/>
      <c r="M80" s="3"/>
      <c r="N80" s="3"/>
    </row>
    <row r="81" spans="1:14" ht="12.75">
      <c r="A81" s="195">
        <v>1</v>
      </c>
      <c r="B81" s="163" t="str">
        <f>Notes!F3</f>
        <v>1855 - 1930</v>
      </c>
      <c r="C81" s="163">
        <f>O8</f>
        <v>0</v>
      </c>
      <c r="D81" s="163">
        <f>O9</f>
        <v>0</v>
      </c>
      <c r="E81" s="164">
        <f>O10</f>
        <v>0</v>
      </c>
      <c r="F81" s="165"/>
      <c r="G81" s="196">
        <f>O11</f>
        <v>0</v>
      </c>
      <c r="J81" s="11"/>
      <c r="K81" s="3"/>
      <c r="L81" s="3"/>
      <c r="M81" s="3"/>
      <c r="N81" s="3"/>
    </row>
    <row r="82" spans="1:14" ht="12.75">
      <c r="A82" s="195" t="s">
        <v>23</v>
      </c>
      <c r="B82" s="163" t="str">
        <f>Notes!F4</f>
        <v>1930 - 1940</v>
      </c>
      <c r="C82" s="203"/>
      <c r="D82" s="203"/>
      <c r="E82" s="204"/>
      <c r="F82" s="205"/>
      <c r="G82" s="206"/>
      <c r="J82" s="11"/>
      <c r="K82" s="3"/>
      <c r="L82" s="3"/>
      <c r="M82" s="3"/>
      <c r="N82" s="3"/>
    </row>
    <row r="83" spans="1:14" ht="12.75">
      <c r="A83" s="59">
        <v>2</v>
      </c>
      <c r="B83" s="85" t="str">
        <f>Notes!F5</f>
        <v>1940 - 2015</v>
      </c>
      <c r="C83" s="85">
        <f>P8</f>
        <v>0</v>
      </c>
      <c r="D83" s="85">
        <f>P9</f>
        <v>0</v>
      </c>
      <c r="E83" s="197">
        <f>P10</f>
        <v>0</v>
      </c>
      <c r="F83" s="198"/>
      <c r="G83" s="222">
        <f>P11</f>
        <v>0</v>
      </c>
      <c r="J83" s="11"/>
      <c r="K83" s="43"/>
      <c r="L83" s="3"/>
      <c r="M83" s="3"/>
      <c r="N83" s="3"/>
    </row>
    <row r="84" spans="1:14" ht="12.75">
      <c r="A84" s="59" t="s">
        <v>23</v>
      </c>
      <c r="B84" s="86" t="str">
        <f>Notes!F6</f>
        <v>2015 - 2030</v>
      </c>
      <c r="C84" s="203"/>
      <c r="D84" s="203"/>
      <c r="E84" s="204"/>
      <c r="F84" s="205"/>
      <c r="G84" s="223"/>
      <c r="J84" s="11"/>
      <c r="K84" s="3"/>
      <c r="L84" s="3"/>
      <c r="M84" s="3"/>
      <c r="N84" s="3"/>
    </row>
    <row r="85" spans="1:14" ht="13.5" thickBot="1">
      <c r="A85" s="60">
        <v>3</v>
      </c>
      <c r="B85" s="88" t="str">
        <f>Notes!F7</f>
        <v>2030 - 2105</v>
      </c>
      <c r="C85" s="88">
        <f>Q8</f>
        <v>0</v>
      </c>
      <c r="D85" s="88">
        <f>Q9</f>
        <v>0</v>
      </c>
      <c r="E85" s="224">
        <f>Q10</f>
        <v>0</v>
      </c>
      <c r="F85" s="225"/>
      <c r="G85" s="226">
        <f>Q11</f>
        <v>0</v>
      </c>
      <c r="J85" s="3"/>
      <c r="K85" s="3"/>
      <c r="L85" s="3"/>
      <c r="M85" s="3"/>
      <c r="N85" s="3"/>
    </row>
    <row r="86" spans="1:14" ht="12.75">
      <c r="A86" s="50"/>
      <c r="B86" s="89"/>
      <c r="C86" s="42"/>
      <c r="D86" s="42"/>
      <c r="E86" s="43"/>
      <c r="F86" s="43"/>
      <c r="G86" s="42"/>
      <c r="J86" s="3"/>
      <c r="K86" s="3"/>
      <c r="L86" s="3"/>
      <c r="M86" s="3"/>
      <c r="N86" s="3"/>
    </row>
    <row r="87" spans="1:14" ht="12.75">
      <c r="A87" s="50"/>
      <c r="B87" s="89"/>
      <c r="C87" s="42"/>
      <c r="D87" s="42"/>
      <c r="E87" s="43"/>
      <c r="F87" s="43"/>
      <c r="G87" s="42"/>
      <c r="J87" s="3"/>
      <c r="K87" s="3"/>
      <c r="L87" s="3"/>
      <c r="M87" s="3"/>
      <c r="N87" s="3"/>
    </row>
    <row r="88" spans="1:14" ht="12.75">
      <c r="A88" s="14"/>
      <c r="B88" s="26"/>
      <c r="C88" s="28"/>
      <c r="D88" s="28"/>
      <c r="E88" s="29"/>
      <c r="F88" s="29"/>
      <c r="G88" s="28"/>
      <c r="J88" s="11"/>
      <c r="K88" s="3"/>
      <c r="L88" s="3"/>
      <c r="M88" s="3"/>
      <c r="N88" s="3"/>
    </row>
    <row r="89" spans="2:24" ht="12.75">
      <c r="B89" s="1"/>
      <c r="C89" s="17"/>
      <c r="D89" s="17" t="s">
        <v>61</v>
      </c>
      <c r="E89" s="7"/>
      <c r="F89" s="7">
        <f>Notes!F9</f>
        <v>0</v>
      </c>
      <c r="G89" s="1"/>
      <c r="J89" s="12" t="s">
        <v>31</v>
      </c>
      <c r="K89" s="5"/>
      <c r="L89" s="5"/>
      <c r="M89" s="3"/>
      <c r="N89" s="3"/>
      <c r="P89" s="11"/>
      <c r="Q89" s="11"/>
      <c r="R89" s="11"/>
      <c r="S89" s="3"/>
      <c r="T89" s="3"/>
      <c r="U89" s="3"/>
      <c r="V89" s="11"/>
      <c r="W89" s="3"/>
      <c r="X89" s="3"/>
    </row>
    <row r="90" spans="2:24" ht="12.75">
      <c r="B90" s="1"/>
      <c r="C90" s="17"/>
      <c r="D90" s="17" t="s">
        <v>30</v>
      </c>
      <c r="E90" s="7"/>
      <c r="G90" s="1"/>
      <c r="J90" s="37" t="s">
        <v>29</v>
      </c>
      <c r="K90" s="35">
        <f>A14+4</f>
        <v>39978</v>
      </c>
      <c r="L90" s="35">
        <f>A14+5</f>
        <v>39979</v>
      </c>
      <c r="M90" s="3"/>
      <c r="N90" s="3"/>
      <c r="P90" s="11"/>
      <c r="Q90" s="11"/>
      <c r="R90" s="11"/>
      <c r="S90" s="3"/>
      <c r="T90" s="3"/>
      <c r="U90" s="3"/>
      <c r="V90" s="3"/>
      <c r="W90" s="3"/>
      <c r="X90" s="3"/>
    </row>
    <row r="91" spans="2:24" ht="12.75">
      <c r="B91" s="1"/>
      <c r="C91" s="17"/>
      <c r="D91" s="38" t="s">
        <v>29</v>
      </c>
      <c r="E91" s="36">
        <f>A14</f>
        <v>39974</v>
      </c>
      <c r="G91" s="1"/>
      <c r="J91" s="4"/>
      <c r="K91" s="4"/>
      <c r="L91" s="4"/>
      <c r="M91" s="3"/>
      <c r="N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2.75">
      <c r="B92" s="1"/>
      <c r="C92" s="17"/>
      <c r="D92" s="14"/>
      <c r="E92" s="16"/>
      <c r="G92" s="1"/>
      <c r="J92" s="4"/>
      <c r="K92" s="4"/>
      <c r="L92" s="4"/>
      <c r="M92" s="3"/>
      <c r="N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2.75">
      <c r="B93" s="1"/>
      <c r="C93" s="17"/>
      <c r="D93" s="14"/>
      <c r="E93" s="16"/>
      <c r="G93" s="1"/>
      <c r="J93" s="4"/>
      <c r="K93" s="4"/>
      <c r="L93" s="4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2.75">
      <c r="B94" s="1"/>
      <c r="C94" s="17"/>
      <c r="D94" s="14"/>
      <c r="E94" s="16"/>
      <c r="G94" s="1"/>
      <c r="J94" s="4"/>
      <c r="K94" s="4"/>
      <c r="L94" s="4"/>
      <c r="M94" s="3"/>
      <c r="N94" s="3"/>
      <c r="P94" s="3"/>
      <c r="Q94" s="20">
        <f>E91</f>
        <v>39974</v>
      </c>
      <c r="R94" s="3"/>
      <c r="S94" s="3"/>
      <c r="T94" s="3"/>
      <c r="U94" s="3"/>
      <c r="V94" s="3"/>
      <c r="W94" s="3"/>
      <c r="X94" s="3"/>
    </row>
    <row r="95" spans="1:14" ht="13.5" thickBot="1">
      <c r="A95" s="471" t="s">
        <v>57</v>
      </c>
      <c r="B95" s="472"/>
      <c r="C95" s="472"/>
      <c r="D95" s="472"/>
      <c r="E95" s="472"/>
      <c r="F95" s="472"/>
      <c r="G95" s="473"/>
      <c r="J95" s="4"/>
      <c r="K95" s="4"/>
      <c r="L95" s="4"/>
      <c r="M95" s="3"/>
      <c r="N95" s="3"/>
    </row>
    <row r="96" spans="1:20" ht="12.75">
      <c r="A96" s="61" t="s">
        <v>22</v>
      </c>
      <c r="B96" s="53" t="s">
        <v>24</v>
      </c>
      <c r="C96" s="53" t="s">
        <v>25</v>
      </c>
      <c r="D96" s="53" t="s">
        <v>26</v>
      </c>
      <c r="E96" s="54" t="s">
        <v>27</v>
      </c>
      <c r="F96" s="55"/>
      <c r="G96" s="56" t="s">
        <v>28</v>
      </c>
      <c r="J96" s="4" t="s">
        <v>81</v>
      </c>
      <c r="K96" s="4"/>
      <c r="L96" s="4"/>
      <c r="M96" s="3"/>
      <c r="N96" s="61" t="s">
        <v>22</v>
      </c>
      <c r="O96" s="53" t="s">
        <v>24</v>
      </c>
      <c r="P96" s="53" t="s">
        <v>117</v>
      </c>
      <c r="Q96" s="53" t="s">
        <v>118</v>
      </c>
      <c r="R96" s="53" t="s">
        <v>119</v>
      </c>
      <c r="S96" s="53" t="s">
        <v>120</v>
      </c>
      <c r="T96" s="53" t="s">
        <v>121</v>
      </c>
    </row>
    <row r="97" spans="1:20" ht="12.75">
      <c r="A97" s="57">
        <v>1</v>
      </c>
      <c r="B97" s="85" t="str">
        <f>Notes!F3</f>
        <v>1855 - 1930</v>
      </c>
      <c r="C97" s="85">
        <f>C14</f>
        <v>0</v>
      </c>
      <c r="D97" s="85">
        <f>C15</f>
        <v>0</v>
      </c>
      <c r="E97" s="197">
        <f>C16</f>
        <v>0</v>
      </c>
      <c r="F97" s="198"/>
      <c r="G97" s="199">
        <f>C17</f>
        <v>0</v>
      </c>
      <c r="J97" s="4"/>
      <c r="K97" s="4"/>
      <c r="L97" s="4"/>
      <c r="M97" s="3"/>
      <c r="N97" s="57">
        <v>1</v>
      </c>
      <c r="O97" s="85" t="str">
        <f>B97</f>
        <v>1855 - 1930</v>
      </c>
      <c r="P97" s="85">
        <f>C97</f>
        <v>0</v>
      </c>
      <c r="Q97" s="85">
        <f>C105</f>
        <v>0</v>
      </c>
      <c r="R97" s="85">
        <f>C114</f>
        <v>0</v>
      </c>
      <c r="S97" s="85">
        <f>C123</f>
        <v>0</v>
      </c>
      <c r="T97" s="85">
        <f>C132</f>
        <v>0</v>
      </c>
    </row>
    <row r="98" spans="1:20" ht="13.5" thickBot="1">
      <c r="A98" s="58">
        <v>2</v>
      </c>
      <c r="B98" s="87" t="str">
        <f>Notes!F5</f>
        <v>1940 - 2015</v>
      </c>
      <c r="C98" s="87">
        <f>D14</f>
        <v>0</v>
      </c>
      <c r="D98" s="87">
        <f>D15</f>
        <v>0</v>
      </c>
      <c r="E98" s="200">
        <f>D16</f>
        <v>0</v>
      </c>
      <c r="F98" s="201"/>
      <c r="G98" s="202">
        <f>D17</f>
        <v>0</v>
      </c>
      <c r="J98" s="4"/>
      <c r="K98" s="4"/>
      <c r="L98" s="4"/>
      <c r="M98" s="3"/>
      <c r="N98" s="58">
        <v>2</v>
      </c>
      <c r="O98" s="87" t="str">
        <f>B98</f>
        <v>1940 - 2015</v>
      </c>
      <c r="P98" s="87">
        <f>C98</f>
        <v>0</v>
      </c>
      <c r="Q98" s="87">
        <f>C106</f>
        <v>0</v>
      </c>
      <c r="R98" s="87">
        <f>C115</f>
        <v>0</v>
      </c>
      <c r="S98" s="87">
        <f>C124</f>
        <v>0</v>
      </c>
      <c r="T98" s="87">
        <f>C133</f>
        <v>0</v>
      </c>
    </row>
    <row r="99" spans="1:20" ht="13.5" thickBot="1">
      <c r="A99" s="57" t="s">
        <v>23</v>
      </c>
      <c r="B99" s="87" t="str">
        <f>Notes!F6</f>
        <v>2015 - 2030</v>
      </c>
      <c r="C99" s="203"/>
      <c r="D99" s="203"/>
      <c r="E99" s="204"/>
      <c r="F99" s="205"/>
      <c r="G99" s="206"/>
      <c r="J99" s="4"/>
      <c r="K99" s="4"/>
      <c r="L99" s="4"/>
      <c r="M99" s="3"/>
      <c r="N99" s="57" t="s">
        <v>23</v>
      </c>
      <c r="O99" s="87" t="str">
        <f>B99</f>
        <v>2015 - 2030</v>
      </c>
      <c r="P99" s="203"/>
      <c r="Q99" s="203"/>
      <c r="R99" s="203"/>
      <c r="S99" s="203"/>
      <c r="T99" s="203"/>
    </row>
    <row r="100" spans="1:20" ht="13.5" thickBot="1">
      <c r="A100" s="58">
        <v>3</v>
      </c>
      <c r="B100" s="87" t="str">
        <f>Notes!F7</f>
        <v>2030 - 2105</v>
      </c>
      <c r="C100" s="87">
        <f>E14</f>
        <v>0</v>
      </c>
      <c r="D100" s="87">
        <f>E15</f>
        <v>0</v>
      </c>
      <c r="E100" s="200">
        <f>E16</f>
        <v>0</v>
      </c>
      <c r="F100" s="201"/>
      <c r="G100" s="202">
        <f>E17</f>
        <v>0</v>
      </c>
      <c r="J100" s="4"/>
      <c r="K100" s="4"/>
      <c r="L100" s="4"/>
      <c r="M100" s="3"/>
      <c r="N100" s="58">
        <v>3</v>
      </c>
      <c r="O100" s="87" t="str">
        <f>B100</f>
        <v>2030 - 2105</v>
      </c>
      <c r="P100" s="87">
        <f>C100</f>
        <v>0</v>
      </c>
      <c r="Q100" s="87">
        <f>C108</f>
        <v>0</v>
      </c>
      <c r="R100" s="87">
        <f>C117</f>
        <v>0</v>
      </c>
      <c r="S100" s="87">
        <f>C126</f>
        <v>0</v>
      </c>
      <c r="T100" s="87">
        <f>C135</f>
        <v>0</v>
      </c>
    </row>
    <row r="101" spans="3:5" ht="12.75">
      <c r="C101"/>
      <c r="D101"/>
      <c r="E101"/>
    </row>
    <row r="102" spans="1:14" ht="12.75">
      <c r="A102" s="7"/>
      <c r="B102" s="24"/>
      <c r="C102" s="24"/>
      <c r="D102" s="24"/>
      <c r="E102" s="5"/>
      <c r="F102" s="5"/>
      <c r="G102" s="24"/>
      <c r="J102" s="4"/>
      <c r="K102" s="4"/>
      <c r="L102" s="4"/>
      <c r="M102" s="3"/>
      <c r="N102" s="3"/>
    </row>
    <row r="103" spans="1:14" ht="13.5" thickBot="1">
      <c r="A103" s="474" t="s">
        <v>58</v>
      </c>
      <c r="B103" s="475"/>
      <c r="C103" s="475"/>
      <c r="D103" s="475"/>
      <c r="E103" s="475"/>
      <c r="F103" s="475"/>
      <c r="G103" s="476"/>
      <c r="J103" s="4"/>
      <c r="K103" s="4"/>
      <c r="L103" s="4"/>
      <c r="M103" s="3"/>
      <c r="N103" s="3"/>
    </row>
    <row r="104" spans="1:14" ht="12.75">
      <c r="A104" s="166" t="s">
        <v>22</v>
      </c>
      <c r="B104" s="167" t="s">
        <v>24</v>
      </c>
      <c r="C104" s="167" t="s">
        <v>25</v>
      </c>
      <c r="D104" s="167" t="s">
        <v>26</v>
      </c>
      <c r="E104" s="168" t="s">
        <v>27</v>
      </c>
      <c r="F104" s="169"/>
      <c r="G104" s="170" t="s">
        <v>28</v>
      </c>
      <c r="J104" s="4"/>
      <c r="K104" s="4"/>
      <c r="L104" s="4"/>
      <c r="M104" s="3"/>
      <c r="N104" s="3"/>
    </row>
    <row r="105" spans="1:14" ht="12.75">
      <c r="A105" s="171">
        <v>1</v>
      </c>
      <c r="B105" s="85" t="str">
        <f>Notes!F3</f>
        <v>1855 - 1930</v>
      </c>
      <c r="C105" s="85">
        <f>F14</f>
        <v>0</v>
      </c>
      <c r="D105" s="85">
        <f>F15</f>
        <v>0</v>
      </c>
      <c r="E105" s="197">
        <f>F16</f>
        <v>0</v>
      </c>
      <c r="F105" s="198"/>
      <c r="G105" s="207">
        <f>F17</f>
        <v>0</v>
      </c>
      <c r="J105" s="4"/>
      <c r="K105" s="4"/>
      <c r="L105" s="4"/>
      <c r="M105" s="3"/>
      <c r="N105" s="3"/>
    </row>
    <row r="106" spans="1:14" ht="12.75">
      <c r="A106" s="172">
        <v>2</v>
      </c>
      <c r="B106" s="85" t="str">
        <f>Notes!F5</f>
        <v>1940 - 2015</v>
      </c>
      <c r="C106" s="85">
        <f>G14</f>
        <v>0</v>
      </c>
      <c r="D106" s="85">
        <f>G15</f>
        <v>0</v>
      </c>
      <c r="E106" s="197">
        <f>G16</f>
        <v>0</v>
      </c>
      <c r="F106" s="198"/>
      <c r="G106" s="207">
        <f>G17</f>
        <v>0</v>
      </c>
      <c r="J106" s="4"/>
      <c r="K106" s="4"/>
      <c r="L106" s="4"/>
      <c r="M106" s="3"/>
      <c r="N106" s="3"/>
    </row>
    <row r="107" spans="1:14" ht="12.75">
      <c r="A107" s="172" t="s">
        <v>23</v>
      </c>
      <c r="B107" s="86" t="str">
        <f>Notes!F6</f>
        <v>2015 - 2030</v>
      </c>
      <c r="C107" s="203"/>
      <c r="D107" s="203"/>
      <c r="E107" s="204"/>
      <c r="F107" s="205"/>
      <c r="G107" s="208"/>
      <c r="J107" s="5"/>
      <c r="K107" s="4"/>
      <c r="L107" s="4"/>
      <c r="M107" s="3"/>
      <c r="N107" s="3"/>
    </row>
    <row r="108" spans="1:14" ht="13.5" thickBot="1">
      <c r="A108" s="173">
        <v>3</v>
      </c>
      <c r="B108" s="174" t="str">
        <f>Notes!F7</f>
        <v>2030 - 2105</v>
      </c>
      <c r="C108" s="174">
        <f>H14</f>
        <v>0</v>
      </c>
      <c r="D108" s="174">
        <f>H15</f>
        <v>0</v>
      </c>
      <c r="E108" s="209">
        <f>H16</f>
        <v>0</v>
      </c>
      <c r="F108" s="210"/>
      <c r="G108" s="211">
        <f>H17</f>
        <v>0</v>
      </c>
      <c r="J108" s="4"/>
      <c r="K108" s="4"/>
      <c r="L108" s="4"/>
      <c r="M108" s="3"/>
      <c r="N108" s="3"/>
    </row>
    <row r="109" spans="1:14" ht="12.75">
      <c r="A109" s="14"/>
      <c r="B109" s="26"/>
      <c r="C109" s="42"/>
      <c r="D109" s="42"/>
      <c r="E109" s="43"/>
      <c r="F109" s="43"/>
      <c r="G109" s="42"/>
      <c r="J109" s="4"/>
      <c r="K109" s="4"/>
      <c r="L109" s="4"/>
      <c r="M109" s="3"/>
      <c r="N109" s="3"/>
    </row>
    <row r="110" spans="1:14" ht="12.75">
      <c r="A110" s="14"/>
      <c r="B110" s="26"/>
      <c r="C110" s="8"/>
      <c r="D110" s="8"/>
      <c r="E110" s="3"/>
      <c r="F110" s="3"/>
      <c r="G110" s="8"/>
      <c r="J110" s="4"/>
      <c r="K110" s="4"/>
      <c r="L110" s="4"/>
      <c r="M110" s="3"/>
      <c r="N110" s="3"/>
    </row>
    <row r="111" spans="1:14" ht="12.75">
      <c r="A111" s="7"/>
      <c r="B111" s="24"/>
      <c r="C111" s="24"/>
      <c r="D111" s="24"/>
      <c r="E111" s="5"/>
      <c r="F111" s="5"/>
      <c r="G111" s="24"/>
      <c r="J111" s="4"/>
      <c r="K111" s="4"/>
      <c r="L111" s="4"/>
      <c r="M111" s="3"/>
      <c r="N111" s="3"/>
    </row>
    <row r="112" spans="1:14" ht="13.5" thickBot="1">
      <c r="A112" s="477" t="s">
        <v>59</v>
      </c>
      <c r="B112" s="478"/>
      <c r="C112" s="478"/>
      <c r="D112" s="478"/>
      <c r="E112" s="478"/>
      <c r="F112" s="478"/>
      <c r="G112" s="479"/>
      <c r="K112" s="4"/>
      <c r="L112" s="4"/>
      <c r="M112" s="3"/>
      <c r="N112" s="3"/>
    </row>
    <row r="113" spans="1:14" ht="12.75">
      <c r="A113" s="175" t="s">
        <v>22</v>
      </c>
      <c r="B113" s="176" t="s">
        <v>24</v>
      </c>
      <c r="C113" s="176" t="s">
        <v>25</v>
      </c>
      <c r="D113" s="176" t="s">
        <v>26</v>
      </c>
      <c r="E113" s="177" t="s">
        <v>27</v>
      </c>
      <c r="F113" s="178"/>
      <c r="G113" s="179" t="s">
        <v>28</v>
      </c>
      <c r="J113" s="13"/>
      <c r="K113" s="4"/>
      <c r="L113" s="4"/>
      <c r="M113" s="3"/>
      <c r="N113" s="3"/>
    </row>
    <row r="114" spans="1:14" ht="12.75">
      <c r="A114" s="180">
        <v>1</v>
      </c>
      <c r="B114" s="163" t="str">
        <f>Notes!F3</f>
        <v>1855 - 1930</v>
      </c>
      <c r="C114" s="163">
        <f>I14</f>
        <v>0</v>
      </c>
      <c r="D114" s="163">
        <f>I15</f>
        <v>0</v>
      </c>
      <c r="E114" s="164">
        <f>I16</f>
        <v>0</v>
      </c>
      <c r="F114" s="165"/>
      <c r="G114" s="194">
        <f>I17</f>
        <v>0</v>
      </c>
      <c r="J114" s="13"/>
      <c r="K114" s="4"/>
      <c r="L114" s="4"/>
      <c r="M114" s="3"/>
      <c r="N114" s="3"/>
    </row>
    <row r="115" spans="1:14" ht="12.75">
      <c r="A115" s="181">
        <v>2</v>
      </c>
      <c r="B115" s="85" t="str">
        <f>Notes!F5</f>
        <v>1940 - 2015</v>
      </c>
      <c r="C115" s="85">
        <f>J14</f>
        <v>0</v>
      </c>
      <c r="D115" s="85">
        <f>J15</f>
        <v>0</v>
      </c>
      <c r="E115" s="197">
        <f>J16</f>
        <v>0</v>
      </c>
      <c r="F115" s="198"/>
      <c r="G115" s="212">
        <f>J17</f>
        <v>0</v>
      </c>
      <c r="J115" s="503" t="s">
        <v>82</v>
      </c>
      <c r="K115" s="464"/>
      <c r="L115" s="464"/>
      <c r="M115" s="3"/>
      <c r="N115" s="3"/>
    </row>
    <row r="116" spans="1:14" ht="12.75">
      <c r="A116" s="181" t="s">
        <v>23</v>
      </c>
      <c r="B116" s="86" t="str">
        <f>Notes!F6</f>
        <v>2015 - 2030</v>
      </c>
      <c r="C116" s="203"/>
      <c r="D116" s="203"/>
      <c r="E116" s="204"/>
      <c r="F116" s="205"/>
      <c r="G116" s="213"/>
      <c r="J116" s="12" t="s">
        <v>36</v>
      </c>
      <c r="K116" s="34">
        <f>Notes!F11</f>
        <v>0</v>
      </c>
      <c r="L116" s="5"/>
      <c r="M116" s="3"/>
      <c r="N116" s="3"/>
    </row>
    <row r="117" spans="1:14" ht="13.5" thickBot="1">
      <c r="A117" s="182">
        <v>3</v>
      </c>
      <c r="B117" s="183" t="str">
        <f>Notes!F7</f>
        <v>2030 - 2105</v>
      </c>
      <c r="C117" s="183">
        <f>K14</f>
        <v>0</v>
      </c>
      <c r="D117" s="183">
        <f>K15</f>
        <v>0</v>
      </c>
      <c r="E117" s="214">
        <f>K16</f>
        <v>0</v>
      </c>
      <c r="F117" s="215"/>
      <c r="G117" s="216">
        <f>K17</f>
        <v>0</v>
      </c>
      <c r="J117" s="12" t="s">
        <v>98</v>
      </c>
      <c r="K117" s="95">
        <f>Notes!F13</f>
        <v>0</v>
      </c>
      <c r="L117" s="5"/>
      <c r="M117" s="3"/>
      <c r="N117" s="3"/>
    </row>
    <row r="118" spans="1:14" ht="12.75">
      <c r="A118" s="14"/>
      <c r="B118" s="26"/>
      <c r="C118" s="42"/>
      <c r="D118" s="42"/>
      <c r="E118" s="43"/>
      <c r="F118" s="43"/>
      <c r="G118" s="42"/>
      <c r="J118" s="13" t="s">
        <v>99</v>
      </c>
      <c r="K118" s="33">
        <f>Notes!F15</f>
        <v>0</v>
      </c>
      <c r="L118" s="4"/>
      <c r="M118" s="3"/>
      <c r="N118" s="3"/>
    </row>
    <row r="119" spans="1:14" ht="12.75">
      <c r="A119" s="14"/>
      <c r="B119" s="26"/>
      <c r="C119" s="8"/>
      <c r="D119" s="8"/>
      <c r="E119" s="3"/>
      <c r="F119" s="3"/>
      <c r="G119" s="8"/>
      <c r="J119" s="12"/>
      <c r="K119" s="12" t="s">
        <v>84</v>
      </c>
      <c r="L119" s="5"/>
      <c r="M119" s="3"/>
      <c r="N119" s="3"/>
    </row>
    <row r="120" spans="1:14" ht="12.75">
      <c r="A120" s="7"/>
      <c r="B120" s="24"/>
      <c r="C120" s="24"/>
      <c r="D120" s="24"/>
      <c r="E120" s="5"/>
      <c r="F120" s="5"/>
      <c r="G120" s="24"/>
      <c r="J120" s="11" t="s">
        <v>85</v>
      </c>
      <c r="K120" s="3" t="s">
        <v>108</v>
      </c>
      <c r="L120" s="3"/>
      <c r="M120" s="3"/>
      <c r="N120" s="3"/>
    </row>
    <row r="121" spans="1:14" ht="13.5" thickBot="1">
      <c r="A121" s="442" t="s">
        <v>60</v>
      </c>
      <c r="B121" s="466"/>
      <c r="C121" s="466"/>
      <c r="D121" s="466"/>
      <c r="E121" s="466"/>
      <c r="F121" s="466"/>
      <c r="G121" s="467"/>
      <c r="J121" s="261" t="s">
        <v>92</v>
      </c>
      <c r="K121" t="s">
        <v>109</v>
      </c>
      <c r="M121" s="3"/>
      <c r="N121" s="3"/>
    </row>
    <row r="122" spans="1:14" ht="12.75">
      <c r="A122" s="184" t="s">
        <v>22</v>
      </c>
      <c r="B122" s="185" t="s">
        <v>24</v>
      </c>
      <c r="C122" s="185" t="s">
        <v>25</v>
      </c>
      <c r="D122" s="185" t="s">
        <v>26</v>
      </c>
      <c r="E122" s="186" t="s">
        <v>27</v>
      </c>
      <c r="F122" s="187"/>
      <c r="G122" s="188" t="s">
        <v>28</v>
      </c>
      <c r="J122" s="11"/>
      <c r="K122" s="262" t="s">
        <v>112</v>
      </c>
      <c r="L122" s="3"/>
      <c r="M122" s="3"/>
      <c r="N122" s="3"/>
    </row>
    <row r="123" spans="1:14" ht="12.75">
      <c r="A123" s="192">
        <v>1</v>
      </c>
      <c r="B123" s="163" t="str">
        <f>Notes!F3</f>
        <v>1855 - 1930</v>
      </c>
      <c r="C123" s="163">
        <f>L14</f>
        <v>0</v>
      </c>
      <c r="D123" s="163">
        <f>L15</f>
        <v>0</v>
      </c>
      <c r="E123" s="164">
        <f>L16</f>
        <v>0</v>
      </c>
      <c r="F123" s="165"/>
      <c r="G123" s="193">
        <f>L17</f>
        <v>0</v>
      </c>
      <c r="J123" s="11"/>
      <c r="K123" s="263" t="s">
        <v>112</v>
      </c>
      <c r="L123" s="3"/>
      <c r="M123" s="3"/>
      <c r="N123" s="3"/>
    </row>
    <row r="124" spans="1:14" ht="12.75">
      <c r="A124" s="189">
        <v>2</v>
      </c>
      <c r="B124" s="85" t="str">
        <f>Notes!F5</f>
        <v>1940 - 2015</v>
      </c>
      <c r="C124" s="85">
        <f>M14</f>
        <v>0</v>
      </c>
      <c r="D124" s="85">
        <f>M15</f>
        <v>0</v>
      </c>
      <c r="E124" s="197">
        <f>M16</f>
        <v>0</v>
      </c>
      <c r="F124" s="198"/>
      <c r="G124" s="217">
        <f>M17</f>
        <v>0</v>
      </c>
      <c r="J124" s="11"/>
      <c r="K124" s="262" t="s">
        <v>111</v>
      </c>
      <c r="L124" s="3"/>
      <c r="M124" s="3"/>
      <c r="N124" s="3"/>
    </row>
    <row r="125" spans="1:14" ht="12.75">
      <c r="A125" s="189" t="s">
        <v>23</v>
      </c>
      <c r="B125" s="86" t="str">
        <f>Notes!F6</f>
        <v>2015 - 2030</v>
      </c>
      <c r="C125" s="203"/>
      <c r="D125" s="203"/>
      <c r="E125" s="204"/>
      <c r="F125" s="205"/>
      <c r="G125" s="218"/>
      <c r="J125" s="11"/>
      <c r="K125" s="263" t="s">
        <v>114</v>
      </c>
      <c r="L125" s="3"/>
      <c r="M125" s="3"/>
      <c r="N125" s="3"/>
    </row>
    <row r="126" spans="1:14" ht="13.5" thickBot="1">
      <c r="A126" s="190">
        <v>3</v>
      </c>
      <c r="B126" s="191" t="str">
        <f>Notes!F7</f>
        <v>2030 - 2105</v>
      </c>
      <c r="C126" s="191">
        <f>N14</f>
        <v>0</v>
      </c>
      <c r="D126" s="191">
        <f>N15</f>
        <v>0</v>
      </c>
      <c r="E126" s="219">
        <f>N16</f>
        <v>0</v>
      </c>
      <c r="F126" s="220"/>
      <c r="G126" s="221">
        <f>N17</f>
        <v>0</v>
      </c>
      <c r="J126" s="5"/>
      <c r="K126" s="264" t="s">
        <v>110</v>
      </c>
      <c r="L126" s="5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502" t="s">
        <v>115</v>
      </c>
      <c r="K127" s="502"/>
      <c r="L127" s="502"/>
      <c r="M127" s="3"/>
      <c r="N127" s="3"/>
    </row>
    <row r="128" spans="1:14" ht="12.75">
      <c r="A128" s="50"/>
      <c r="B128" s="89"/>
      <c r="C128" s="42"/>
      <c r="D128" s="42"/>
      <c r="E128" s="43"/>
      <c r="F128" s="43"/>
      <c r="G128" s="42"/>
      <c r="J128" s="446" t="s">
        <v>50</v>
      </c>
      <c r="K128" s="446"/>
      <c r="L128" s="446"/>
      <c r="M128" s="3"/>
      <c r="N128" s="3"/>
    </row>
    <row r="129" spans="1:14" ht="12.75">
      <c r="A129" s="14"/>
      <c r="B129" s="26"/>
      <c r="C129" s="28"/>
      <c r="D129" s="28"/>
      <c r="E129" s="29"/>
      <c r="F129" s="29"/>
      <c r="G129" s="28"/>
      <c r="J129" s="502" t="s">
        <v>116</v>
      </c>
      <c r="K129" s="502"/>
      <c r="L129" s="502"/>
      <c r="M129" s="3"/>
      <c r="N129" s="3"/>
    </row>
    <row r="130" spans="1:14" ht="13.5" thickBot="1">
      <c r="A130" s="468" t="s">
        <v>86</v>
      </c>
      <c r="B130" s="469"/>
      <c r="C130" s="469"/>
      <c r="D130" s="469"/>
      <c r="E130" s="469"/>
      <c r="F130" s="469"/>
      <c r="G130" s="470"/>
      <c r="J130" s="446"/>
      <c r="K130" s="446"/>
      <c r="L130" s="446"/>
      <c r="M130" s="3"/>
      <c r="N130" s="3"/>
    </row>
    <row r="131" spans="1:14" ht="12.75">
      <c r="A131" s="67" t="s">
        <v>22</v>
      </c>
      <c r="B131" s="62" t="s">
        <v>24</v>
      </c>
      <c r="C131" s="62" t="s">
        <v>25</v>
      </c>
      <c r="D131" s="62" t="s">
        <v>26</v>
      </c>
      <c r="E131" s="63" t="s">
        <v>27</v>
      </c>
      <c r="F131" s="64"/>
      <c r="G131" s="65" t="s">
        <v>28</v>
      </c>
      <c r="J131" s="11"/>
      <c r="K131" s="3"/>
      <c r="L131" s="3"/>
      <c r="M131" s="3"/>
      <c r="N131" s="3"/>
    </row>
    <row r="132" spans="1:14" ht="12.75">
      <c r="A132" s="195">
        <v>1</v>
      </c>
      <c r="B132" s="163" t="str">
        <f>Notes!F3</f>
        <v>1855 - 1930</v>
      </c>
      <c r="C132" s="163">
        <f>O14</f>
        <v>0</v>
      </c>
      <c r="D132" s="163">
        <f>O15</f>
        <v>0</v>
      </c>
      <c r="E132" s="164">
        <f>O16</f>
        <v>0</v>
      </c>
      <c r="F132" s="165"/>
      <c r="G132" s="196">
        <f>O17</f>
        <v>0</v>
      </c>
      <c r="J132" s="11"/>
      <c r="K132" s="3"/>
      <c r="L132" s="3"/>
      <c r="M132" s="3"/>
      <c r="N132" s="3"/>
    </row>
    <row r="133" spans="1:14" ht="12.75">
      <c r="A133" s="59">
        <v>2</v>
      </c>
      <c r="B133" s="85" t="str">
        <f>Notes!F5</f>
        <v>1940 - 2015</v>
      </c>
      <c r="C133" s="85">
        <f>P14</f>
        <v>0</v>
      </c>
      <c r="D133" s="85">
        <f>P15</f>
        <v>0</v>
      </c>
      <c r="E133" s="197">
        <f>P16</f>
        <v>0</v>
      </c>
      <c r="F133" s="198"/>
      <c r="G133" s="222">
        <f>P17</f>
        <v>0</v>
      </c>
      <c r="J133" s="11"/>
      <c r="K133" s="43"/>
      <c r="L133" s="3"/>
      <c r="M133" s="3"/>
      <c r="N133" s="3"/>
    </row>
    <row r="134" spans="1:14" ht="12.75">
      <c r="A134" s="59" t="s">
        <v>23</v>
      </c>
      <c r="B134" s="86" t="str">
        <f>Notes!F6</f>
        <v>2015 - 2030</v>
      </c>
      <c r="C134" s="203"/>
      <c r="D134" s="203"/>
      <c r="E134" s="204"/>
      <c r="F134" s="205"/>
      <c r="G134" s="223"/>
      <c r="J134" s="11"/>
      <c r="K134" s="3"/>
      <c r="L134" s="3"/>
      <c r="M134" s="3"/>
      <c r="N134" s="3"/>
    </row>
    <row r="135" spans="1:14" ht="13.5" thickBot="1">
      <c r="A135" s="60">
        <v>3</v>
      </c>
      <c r="B135" s="88" t="str">
        <f>Notes!F7</f>
        <v>2030 - 2105</v>
      </c>
      <c r="C135" s="88">
        <f>Q14</f>
        <v>0</v>
      </c>
      <c r="D135" s="88">
        <f>Q15</f>
        <v>0</v>
      </c>
      <c r="E135" s="224">
        <f>Q16</f>
        <v>0</v>
      </c>
      <c r="F135" s="225"/>
      <c r="G135" s="226">
        <f>Q17</f>
        <v>0</v>
      </c>
      <c r="J135" s="3"/>
      <c r="K135" s="3"/>
      <c r="L135" s="3"/>
      <c r="M135" s="3"/>
      <c r="N135" s="3"/>
    </row>
    <row r="136" spans="2:24" ht="12.75">
      <c r="B136" s="1"/>
      <c r="E136"/>
      <c r="G136" s="1"/>
      <c r="J136" s="4"/>
      <c r="K136" s="4"/>
      <c r="L136" s="4"/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2.75">
      <c r="B137" s="1"/>
      <c r="C137" s="8"/>
      <c r="D137" s="8"/>
      <c r="E137" s="3"/>
      <c r="F137" s="3"/>
      <c r="G137" s="8"/>
      <c r="H137" s="3"/>
      <c r="I137" s="3"/>
      <c r="J137" s="3"/>
      <c r="K137" s="3"/>
      <c r="L137" s="3"/>
      <c r="M137" s="3"/>
      <c r="N137" s="3"/>
      <c r="P137" s="11"/>
      <c r="Q137" s="11"/>
      <c r="R137" s="11"/>
      <c r="S137" s="3"/>
      <c r="T137" s="3"/>
      <c r="U137" s="3"/>
      <c r="V137" s="11"/>
      <c r="W137" s="3"/>
      <c r="X137" s="3"/>
    </row>
    <row r="138" spans="2:24" ht="12.75">
      <c r="B138" s="1"/>
      <c r="C138" s="17"/>
      <c r="D138" s="17" t="s">
        <v>61</v>
      </c>
      <c r="E138" s="7"/>
      <c r="F138" s="7">
        <f>Notes!F9</f>
        <v>0</v>
      </c>
      <c r="G138" s="1"/>
      <c r="J138" s="12" t="s">
        <v>31</v>
      </c>
      <c r="K138" s="5"/>
      <c r="L138" s="5"/>
      <c r="M138" s="3"/>
      <c r="N138" s="3"/>
      <c r="P138" s="11"/>
      <c r="Q138" s="11"/>
      <c r="R138" s="11"/>
      <c r="S138" s="3"/>
      <c r="T138" s="3"/>
      <c r="U138" s="3"/>
      <c r="V138" s="3"/>
      <c r="W138" s="3"/>
      <c r="X138" s="3"/>
    </row>
    <row r="139" spans="2:24" ht="12.75">
      <c r="B139" s="1"/>
      <c r="C139" s="17"/>
      <c r="D139" s="17" t="s">
        <v>30</v>
      </c>
      <c r="E139" s="7"/>
      <c r="G139" s="1"/>
      <c r="J139" s="37" t="s">
        <v>29</v>
      </c>
      <c r="K139" s="35">
        <f>A20+4</f>
        <v>39985</v>
      </c>
      <c r="L139" s="35">
        <f>A20+5</f>
        <v>39986</v>
      </c>
      <c r="M139" s="3"/>
      <c r="N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38" t="s">
        <v>29</v>
      </c>
      <c r="E140" s="36">
        <f>A20</f>
        <v>39981</v>
      </c>
      <c r="G140" s="1"/>
      <c r="J140" s="4"/>
      <c r="K140" s="4"/>
      <c r="L140" s="4"/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17"/>
      <c r="D141" s="14"/>
      <c r="E141" s="16"/>
      <c r="G141" s="1"/>
      <c r="J141" s="4"/>
      <c r="K141" s="4"/>
      <c r="L141" s="4"/>
      <c r="M141" s="3"/>
      <c r="N141" s="3"/>
      <c r="P141" s="11"/>
      <c r="Q141" s="11"/>
      <c r="R141" s="11"/>
      <c r="S141" s="11"/>
      <c r="T141" s="11"/>
      <c r="U141" s="3"/>
      <c r="V141" s="3"/>
      <c r="W141" s="3"/>
      <c r="X141" s="3"/>
    </row>
    <row r="142" spans="2:24" ht="12.75">
      <c r="B142" s="1"/>
      <c r="C142" s="17"/>
      <c r="D142" s="14"/>
      <c r="E142" s="16"/>
      <c r="G142" s="1"/>
      <c r="J142" s="4"/>
      <c r="K142" s="4"/>
      <c r="L142" s="4"/>
      <c r="M142" s="3"/>
      <c r="N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1"/>
      <c r="E143"/>
      <c r="G143" s="1"/>
      <c r="J143" s="4"/>
      <c r="K143" s="4"/>
      <c r="L143" s="4"/>
      <c r="M143" s="3"/>
      <c r="N143" s="3"/>
      <c r="P143" s="3"/>
      <c r="Q143" s="20">
        <f>E140</f>
        <v>39981</v>
      </c>
      <c r="R143" s="3"/>
      <c r="S143" s="3"/>
      <c r="T143" s="3"/>
      <c r="U143" s="3"/>
      <c r="V143" s="3"/>
      <c r="W143" s="3"/>
      <c r="X143" s="3"/>
    </row>
    <row r="144" spans="1:14" ht="13.5" thickBot="1">
      <c r="A144" s="471" t="s">
        <v>57</v>
      </c>
      <c r="B144" s="472"/>
      <c r="C144" s="472"/>
      <c r="D144" s="472"/>
      <c r="E144" s="472"/>
      <c r="F144" s="472"/>
      <c r="G144" s="473"/>
      <c r="J144" s="4"/>
      <c r="K144" s="4"/>
      <c r="L144" s="4"/>
      <c r="M144" s="3"/>
      <c r="N144" s="3"/>
    </row>
    <row r="145" spans="1:20" ht="12.75">
      <c r="A145" s="61" t="s">
        <v>22</v>
      </c>
      <c r="B145" s="53" t="s">
        <v>24</v>
      </c>
      <c r="C145" s="53" t="s">
        <v>25</v>
      </c>
      <c r="D145" s="53" t="s">
        <v>26</v>
      </c>
      <c r="E145" s="54" t="s">
        <v>27</v>
      </c>
      <c r="F145" s="55"/>
      <c r="G145" s="56" t="s">
        <v>28</v>
      </c>
      <c r="J145" s="4" t="s">
        <v>81</v>
      </c>
      <c r="K145" s="4"/>
      <c r="L145" s="4"/>
      <c r="M145" s="3"/>
      <c r="N145" s="61" t="s">
        <v>22</v>
      </c>
      <c r="O145" s="53" t="s">
        <v>24</v>
      </c>
      <c r="P145" s="53" t="s">
        <v>117</v>
      </c>
      <c r="Q145" s="53" t="s">
        <v>118</v>
      </c>
      <c r="R145" s="53" t="s">
        <v>119</v>
      </c>
      <c r="S145" s="53" t="s">
        <v>120</v>
      </c>
      <c r="T145" s="53" t="s">
        <v>121</v>
      </c>
    </row>
    <row r="146" spans="1:20" ht="12.75">
      <c r="A146" s="57">
        <v>1</v>
      </c>
      <c r="B146" s="85" t="str">
        <f>Notes!F3</f>
        <v>1855 - 1930</v>
      </c>
      <c r="C146" s="85">
        <f>C20</f>
        <v>0</v>
      </c>
      <c r="D146" s="85">
        <f>C21</f>
        <v>0</v>
      </c>
      <c r="E146" s="197">
        <f>C22</f>
        <v>0</v>
      </c>
      <c r="F146" s="198"/>
      <c r="G146" s="199">
        <f>C23</f>
        <v>0</v>
      </c>
      <c r="J146" s="4"/>
      <c r="K146" s="4"/>
      <c r="L146" s="4"/>
      <c r="M146" s="3"/>
      <c r="N146" s="57">
        <v>1</v>
      </c>
      <c r="O146" s="85" t="str">
        <f>B146</f>
        <v>1855 - 1930</v>
      </c>
      <c r="P146" s="85">
        <f>C146</f>
        <v>0</v>
      </c>
      <c r="Q146" s="85">
        <f>C154</f>
        <v>0</v>
      </c>
      <c r="R146" s="85">
        <f>C163</f>
        <v>0</v>
      </c>
      <c r="S146" s="85">
        <f>C172</f>
        <v>0</v>
      </c>
      <c r="T146" s="85">
        <f>C181</f>
        <v>0</v>
      </c>
    </row>
    <row r="147" spans="1:20" ht="13.5" thickBot="1">
      <c r="A147" s="58">
        <v>2</v>
      </c>
      <c r="B147" s="87" t="str">
        <f>Notes!F5</f>
        <v>1940 - 2015</v>
      </c>
      <c r="C147" s="87">
        <f>D20</f>
        <v>0</v>
      </c>
      <c r="D147" s="87">
        <f>D21</f>
        <v>0</v>
      </c>
      <c r="E147" s="200">
        <f>D22</f>
        <v>0</v>
      </c>
      <c r="F147" s="201"/>
      <c r="G147" s="202">
        <f>D23</f>
        <v>0</v>
      </c>
      <c r="J147" s="4"/>
      <c r="K147" s="4"/>
      <c r="L147" s="4"/>
      <c r="M147" s="3"/>
      <c r="N147" s="58">
        <v>2</v>
      </c>
      <c r="O147" s="87" t="str">
        <f>B147</f>
        <v>1940 - 2015</v>
      </c>
      <c r="P147" s="87">
        <f>C147</f>
        <v>0</v>
      </c>
      <c r="Q147" s="87">
        <f>C155</f>
        <v>0</v>
      </c>
      <c r="R147" s="87">
        <f>C164</f>
        <v>0</v>
      </c>
      <c r="S147" s="87">
        <f>C173</f>
        <v>0</v>
      </c>
      <c r="T147" s="87">
        <f>C182</f>
        <v>0</v>
      </c>
    </row>
    <row r="148" spans="1:20" ht="13.5" thickBot="1">
      <c r="A148" s="57" t="s">
        <v>23</v>
      </c>
      <c r="B148" s="87" t="str">
        <f>Notes!F6</f>
        <v>2015 - 2030</v>
      </c>
      <c r="C148" s="203"/>
      <c r="D148" s="203"/>
      <c r="E148" s="204"/>
      <c r="F148" s="205"/>
      <c r="G148" s="206"/>
      <c r="J148" s="4"/>
      <c r="K148" s="4"/>
      <c r="L148" s="4"/>
      <c r="M148" s="3"/>
      <c r="N148" s="57" t="s">
        <v>23</v>
      </c>
      <c r="O148" s="87" t="str">
        <f>B148</f>
        <v>2015 - 2030</v>
      </c>
      <c r="P148" s="203"/>
      <c r="Q148" s="203"/>
      <c r="R148" s="203"/>
      <c r="S148" s="203"/>
      <c r="T148" s="203"/>
    </row>
    <row r="149" spans="1:20" ht="13.5" thickBot="1">
      <c r="A149" s="58">
        <v>3</v>
      </c>
      <c r="B149" s="87" t="str">
        <f>Notes!F7</f>
        <v>2030 - 2105</v>
      </c>
      <c r="C149" s="87">
        <f>E20</f>
        <v>0</v>
      </c>
      <c r="D149" s="87">
        <f>E21</f>
        <v>0</v>
      </c>
      <c r="E149" s="200">
        <f>E22</f>
        <v>0</v>
      </c>
      <c r="F149" s="201"/>
      <c r="G149" s="202">
        <f>E23</f>
        <v>0</v>
      </c>
      <c r="J149" s="4"/>
      <c r="K149" s="4"/>
      <c r="L149" s="4"/>
      <c r="M149" s="3"/>
      <c r="N149" s="58">
        <v>3</v>
      </c>
      <c r="O149" s="87" t="str">
        <f>B149</f>
        <v>2030 - 2105</v>
      </c>
      <c r="P149" s="87">
        <f>C149</f>
        <v>0</v>
      </c>
      <c r="Q149" s="87">
        <f>C157</f>
        <v>0</v>
      </c>
      <c r="R149" s="87">
        <f>C166</f>
        <v>0</v>
      </c>
      <c r="S149" s="87">
        <f>C175</f>
        <v>0</v>
      </c>
      <c r="T149" s="87">
        <f>C184</f>
        <v>0</v>
      </c>
    </row>
    <row r="150" spans="3:5" ht="12.75">
      <c r="C150"/>
      <c r="D150"/>
      <c r="E150"/>
    </row>
    <row r="151" spans="1:14" ht="12.75">
      <c r="A151" s="7"/>
      <c r="B151" s="24"/>
      <c r="C151" s="24"/>
      <c r="D151" s="24"/>
      <c r="E151" s="5"/>
      <c r="F151" s="5"/>
      <c r="G151" s="24"/>
      <c r="J151" s="4"/>
      <c r="K151" s="4"/>
      <c r="L151" s="4"/>
      <c r="M151" s="3"/>
      <c r="N151" s="3"/>
    </row>
    <row r="152" spans="1:14" ht="13.5" thickBot="1">
      <c r="A152" s="474" t="s">
        <v>58</v>
      </c>
      <c r="B152" s="475"/>
      <c r="C152" s="475"/>
      <c r="D152" s="475"/>
      <c r="E152" s="475"/>
      <c r="F152" s="475"/>
      <c r="G152" s="476"/>
      <c r="J152" s="4"/>
      <c r="K152" s="4"/>
      <c r="L152" s="4"/>
      <c r="M152" s="3"/>
      <c r="N152" s="3"/>
    </row>
    <row r="153" spans="1:14" ht="12.75">
      <c r="A153" s="166" t="s">
        <v>22</v>
      </c>
      <c r="B153" s="167" t="s">
        <v>24</v>
      </c>
      <c r="C153" s="167" t="s">
        <v>25</v>
      </c>
      <c r="D153" s="167" t="s">
        <v>26</v>
      </c>
      <c r="E153" s="168" t="s">
        <v>27</v>
      </c>
      <c r="F153" s="169"/>
      <c r="G153" s="170" t="s">
        <v>28</v>
      </c>
      <c r="J153" s="4"/>
      <c r="K153" s="4"/>
      <c r="L153" s="4"/>
      <c r="M153" s="3"/>
      <c r="N153" s="3"/>
    </row>
    <row r="154" spans="1:14" ht="12.75">
      <c r="A154" s="171">
        <v>1</v>
      </c>
      <c r="B154" s="85" t="str">
        <f>Notes!F3</f>
        <v>1855 - 1930</v>
      </c>
      <c r="C154" s="85">
        <f>F20</f>
        <v>0</v>
      </c>
      <c r="D154" s="85">
        <f>F21</f>
        <v>0</v>
      </c>
      <c r="E154" s="197">
        <f>F22</f>
        <v>0</v>
      </c>
      <c r="F154" s="198"/>
      <c r="G154" s="207">
        <f>F23</f>
        <v>0</v>
      </c>
      <c r="J154" s="4"/>
      <c r="K154" s="4"/>
      <c r="L154" s="4"/>
      <c r="M154" s="3"/>
      <c r="N154" s="3"/>
    </row>
    <row r="155" spans="1:14" ht="12.75">
      <c r="A155" s="172">
        <v>2</v>
      </c>
      <c r="B155" s="85" t="str">
        <f>Notes!F5</f>
        <v>1940 - 2015</v>
      </c>
      <c r="C155" s="85">
        <f>G20</f>
        <v>0</v>
      </c>
      <c r="D155" s="85">
        <f>G21</f>
        <v>0</v>
      </c>
      <c r="E155" s="197">
        <f>G22</f>
        <v>0</v>
      </c>
      <c r="F155" s="198"/>
      <c r="G155" s="207">
        <f>G23</f>
        <v>0</v>
      </c>
      <c r="J155" s="4"/>
      <c r="K155" s="4"/>
      <c r="L155" s="4"/>
      <c r="M155" s="3"/>
      <c r="N155" s="3"/>
    </row>
    <row r="156" spans="1:14" ht="12.75">
      <c r="A156" s="172" t="s">
        <v>23</v>
      </c>
      <c r="B156" s="86" t="str">
        <f>Notes!F6</f>
        <v>2015 - 2030</v>
      </c>
      <c r="C156" s="203"/>
      <c r="D156" s="203"/>
      <c r="E156" s="204"/>
      <c r="F156" s="205"/>
      <c r="G156" s="208"/>
      <c r="J156" s="5"/>
      <c r="K156" s="4"/>
      <c r="L156" s="4"/>
      <c r="M156" s="3"/>
      <c r="N156" s="3"/>
    </row>
    <row r="157" spans="1:14" ht="13.5" thickBot="1">
      <c r="A157" s="173">
        <v>3</v>
      </c>
      <c r="B157" s="174" t="str">
        <f>Notes!F7</f>
        <v>2030 - 2105</v>
      </c>
      <c r="C157" s="174">
        <f>H20</f>
        <v>0</v>
      </c>
      <c r="D157" s="174">
        <f>H21</f>
        <v>0</v>
      </c>
      <c r="E157" s="209">
        <f>H22</f>
        <v>0</v>
      </c>
      <c r="F157" s="210"/>
      <c r="G157" s="211">
        <f>H23</f>
        <v>0</v>
      </c>
      <c r="J157" s="4"/>
      <c r="K157" s="4"/>
      <c r="L157" s="4"/>
      <c r="M157" s="3"/>
      <c r="N157" s="3"/>
    </row>
    <row r="158" spans="1:14" ht="12.75">
      <c r="A158" s="14"/>
      <c r="B158" s="26"/>
      <c r="C158" s="42"/>
      <c r="D158" s="42"/>
      <c r="E158" s="43"/>
      <c r="F158" s="43"/>
      <c r="G158" s="42"/>
      <c r="J158" s="4"/>
      <c r="K158" s="4"/>
      <c r="L158" s="4"/>
      <c r="M158" s="3"/>
      <c r="N158" s="3"/>
    </row>
    <row r="159" spans="1:14" ht="12.75">
      <c r="A159" s="14"/>
      <c r="B159" s="26"/>
      <c r="C159" s="8"/>
      <c r="D159" s="8"/>
      <c r="E159" s="3"/>
      <c r="F159" s="3"/>
      <c r="G159" s="8"/>
      <c r="J159" s="4"/>
      <c r="K159" s="4"/>
      <c r="L159" s="4"/>
      <c r="M159" s="3"/>
      <c r="N159" s="3"/>
    </row>
    <row r="160" spans="1:14" ht="12.75">
      <c r="A160" s="7"/>
      <c r="B160" s="24"/>
      <c r="C160" s="24"/>
      <c r="D160" s="24"/>
      <c r="E160" s="5"/>
      <c r="F160" s="5"/>
      <c r="G160" s="24"/>
      <c r="J160" s="4"/>
      <c r="K160" s="4"/>
      <c r="L160" s="4"/>
      <c r="M160" s="3"/>
      <c r="N160" s="3"/>
    </row>
    <row r="161" spans="1:14" ht="13.5" thickBot="1">
      <c r="A161" s="477" t="s">
        <v>59</v>
      </c>
      <c r="B161" s="478"/>
      <c r="C161" s="478"/>
      <c r="D161" s="478"/>
      <c r="E161" s="478"/>
      <c r="F161" s="478"/>
      <c r="G161" s="479"/>
      <c r="K161" s="4"/>
      <c r="L161" s="4"/>
      <c r="M161" s="3"/>
      <c r="N161" s="3"/>
    </row>
    <row r="162" spans="1:14" ht="12.75">
      <c r="A162" s="175" t="s">
        <v>22</v>
      </c>
      <c r="B162" s="176" t="s">
        <v>24</v>
      </c>
      <c r="C162" s="176" t="s">
        <v>25</v>
      </c>
      <c r="D162" s="176" t="s">
        <v>26</v>
      </c>
      <c r="E162" s="177" t="s">
        <v>27</v>
      </c>
      <c r="F162" s="178"/>
      <c r="G162" s="179" t="s">
        <v>28</v>
      </c>
      <c r="J162" s="13"/>
      <c r="K162" s="4"/>
      <c r="L162" s="4"/>
      <c r="M162" s="3"/>
      <c r="N162" s="3"/>
    </row>
    <row r="163" spans="1:14" ht="12.75">
      <c r="A163" s="180">
        <v>1</v>
      </c>
      <c r="B163" s="163" t="str">
        <f>Notes!F3</f>
        <v>1855 - 1930</v>
      </c>
      <c r="C163" s="163">
        <f>I20</f>
        <v>0</v>
      </c>
      <c r="D163" s="163">
        <f>I21</f>
        <v>0</v>
      </c>
      <c r="E163" s="164">
        <f>I22</f>
        <v>0</v>
      </c>
      <c r="F163" s="165"/>
      <c r="G163" s="194">
        <f>I23</f>
        <v>0</v>
      </c>
      <c r="J163" s="13"/>
      <c r="K163" s="4"/>
      <c r="L163" s="4"/>
      <c r="M163" s="3"/>
      <c r="N163" s="3"/>
    </row>
    <row r="164" spans="1:14" ht="12.75">
      <c r="A164" s="181">
        <v>2</v>
      </c>
      <c r="B164" s="85" t="str">
        <f>Notes!F5</f>
        <v>1940 - 2015</v>
      </c>
      <c r="C164" s="85">
        <f>J20</f>
        <v>0</v>
      </c>
      <c r="D164" s="85">
        <f>J21</f>
        <v>0</v>
      </c>
      <c r="E164" s="197">
        <f>J22</f>
        <v>0</v>
      </c>
      <c r="F164" s="198"/>
      <c r="G164" s="212">
        <f>J23</f>
        <v>0</v>
      </c>
      <c r="J164" s="503" t="s">
        <v>82</v>
      </c>
      <c r="K164" s="464"/>
      <c r="L164" s="464"/>
      <c r="M164" s="3"/>
      <c r="N164" s="3"/>
    </row>
    <row r="165" spans="1:14" ht="12.75">
      <c r="A165" s="181" t="s">
        <v>23</v>
      </c>
      <c r="B165" s="86" t="str">
        <f>Notes!F6</f>
        <v>2015 - 2030</v>
      </c>
      <c r="C165" s="203"/>
      <c r="D165" s="203"/>
      <c r="E165" s="204"/>
      <c r="F165" s="205"/>
      <c r="G165" s="213"/>
      <c r="J165" s="12" t="s">
        <v>36</v>
      </c>
      <c r="K165" s="34">
        <f>Notes!F11</f>
        <v>0</v>
      </c>
      <c r="L165" s="5"/>
      <c r="M165" s="3"/>
      <c r="N165" s="3"/>
    </row>
    <row r="166" spans="1:14" ht="13.5" thickBot="1">
      <c r="A166" s="182">
        <v>3</v>
      </c>
      <c r="B166" s="183" t="str">
        <f>Notes!F7</f>
        <v>2030 - 2105</v>
      </c>
      <c r="C166" s="183">
        <f>K20</f>
        <v>0</v>
      </c>
      <c r="D166" s="183">
        <f>K21</f>
        <v>0</v>
      </c>
      <c r="E166" s="214">
        <f>K22</f>
        <v>0</v>
      </c>
      <c r="F166" s="215"/>
      <c r="G166" s="216">
        <f>K23</f>
        <v>0</v>
      </c>
      <c r="J166" s="12" t="s">
        <v>98</v>
      </c>
      <c r="K166" s="95">
        <f>Notes!F13</f>
        <v>0</v>
      </c>
      <c r="L166" s="5"/>
      <c r="M166" s="3"/>
      <c r="N166" s="3"/>
    </row>
    <row r="167" spans="1:14" ht="12.75">
      <c r="A167" s="14"/>
      <c r="B167" s="26"/>
      <c r="C167" s="42"/>
      <c r="D167" s="42"/>
      <c r="E167" s="43"/>
      <c r="F167" s="43"/>
      <c r="G167" s="42"/>
      <c r="J167" s="13" t="s">
        <v>99</v>
      </c>
      <c r="K167" s="33">
        <f>Notes!F15</f>
        <v>0</v>
      </c>
      <c r="L167" s="4"/>
      <c r="M167" s="3"/>
      <c r="N167" s="3"/>
    </row>
    <row r="168" spans="1:14" ht="12.75">
      <c r="A168" s="14"/>
      <c r="B168" s="26"/>
      <c r="C168" s="8"/>
      <c r="D168" s="8"/>
      <c r="E168" s="3"/>
      <c r="F168" s="3"/>
      <c r="G168" s="8"/>
      <c r="J168" s="12"/>
      <c r="K168" s="12" t="s">
        <v>84</v>
      </c>
      <c r="L168" s="5"/>
      <c r="M168" s="3"/>
      <c r="N168" s="3"/>
    </row>
    <row r="169" spans="1:14" ht="12.75">
      <c r="A169" s="7"/>
      <c r="B169" s="24"/>
      <c r="C169" s="24"/>
      <c r="D169" s="24"/>
      <c r="E169" s="5"/>
      <c r="F169" s="5"/>
      <c r="G169" s="24"/>
      <c r="J169" s="11" t="s">
        <v>85</v>
      </c>
      <c r="K169" s="3" t="s">
        <v>108</v>
      </c>
      <c r="L169" s="3"/>
      <c r="M169" s="3"/>
      <c r="N169" s="3"/>
    </row>
    <row r="170" spans="1:14" ht="13.5" thickBot="1">
      <c r="A170" s="442" t="s">
        <v>60</v>
      </c>
      <c r="B170" s="466"/>
      <c r="C170" s="466"/>
      <c r="D170" s="466"/>
      <c r="E170" s="466"/>
      <c r="F170" s="466"/>
      <c r="G170" s="467"/>
      <c r="J170" s="261" t="s">
        <v>92</v>
      </c>
      <c r="K170" t="s">
        <v>109</v>
      </c>
      <c r="M170" s="3"/>
      <c r="N170" s="3"/>
    </row>
    <row r="171" spans="1:14" ht="12.75">
      <c r="A171" s="184" t="s">
        <v>22</v>
      </c>
      <c r="B171" s="185" t="s">
        <v>24</v>
      </c>
      <c r="C171" s="185" t="s">
        <v>25</v>
      </c>
      <c r="D171" s="185" t="s">
        <v>26</v>
      </c>
      <c r="E171" s="186" t="s">
        <v>27</v>
      </c>
      <c r="F171" s="187"/>
      <c r="G171" s="188" t="s">
        <v>28</v>
      </c>
      <c r="J171" s="11"/>
      <c r="K171" s="262" t="s">
        <v>112</v>
      </c>
      <c r="L171" s="3"/>
      <c r="M171" s="3"/>
      <c r="N171" s="3"/>
    </row>
    <row r="172" spans="1:14" ht="12.75">
      <c r="A172" s="192">
        <v>1</v>
      </c>
      <c r="B172" s="163" t="str">
        <f>Notes!F3</f>
        <v>1855 - 1930</v>
      </c>
      <c r="C172" s="163">
        <f>L20</f>
        <v>0</v>
      </c>
      <c r="D172" s="163">
        <f>L21</f>
        <v>0</v>
      </c>
      <c r="E172" s="164">
        <f>L22</f>
        <v>0</v>
      </c>
      <c r="F172" s="165"/>
      <c r="G172" s="193">
        <f>L23</f>
        <v>0</v>
      </c>
      <c r="J172" s="11"/>
      <c r="K172" s="263" t="s">
        <v>112</v>
      </c>
      <c r="L172" s="3"/>
      <c r="M172" s="3"/>
      <c r="N172" s="3"/>
    </row>
    <row r="173" spans="1:14" ht="12.75">
      <c r="A173" s="189">
        <v>2</v>
      </c>
      <c r="B173" s="85" t="str">
        <f>Notes!F5</f>
        <v>1940 - 2015</v>
      </c>
      <c r="C173" s="85">
        <f>M20</f>
        <v>0</v>
      </c>
      <c r="D173" s="85">
        <f>M21</f>
        <v>0</v>
      </c>
      <c r="E173" s="197">
        <f>M22</f>
        <v>0</v>
      </c>
      <c r="F173" s="198"/>
      <c r="G173" s="217">
        <f>M23</f>
        <v>0</v>
      </c>
      <c r="J173" s="11"/>
      <c r="K173" s="262" t="s">
        <v>111</v>
      </c>
      <c r="L173" s="3"/>
      <c r="M173" s="3"/>
      <c r="N173" s="3"/>
    </row>
    <row r="174" spans="1:14" ht="12.75">
      <c r="A174" s="189" t="s">
        <v>23</v>
      </c>
      <c r="B174" s="86" t="str">
        <f>Notes!F6</f>
        <v>2015 - 2030</v>
      </c>
      <c r="C174" s="203"/>
      <c r="D174" s="203"/>
      <c r="E174" s="204"/>
      <c r="F174" s="205"/>
      <c r="G174" s="218"/>
      <c r="J174" s="11"/>
      <c r="K174" s="263" t="s">
        <v>114</v>
      </c>
      <c r="L174" s="3"/>
      <c r="M174" s="3"/>
      <c r="N174" s="3"/>
    </row>
    <row r="175" spans="1:14" ht="13.5" thickBot="1">
      <c r="A175" s="190">
        <v>3</v>
      </c>
      <c r="B175" s="191" t="str">
        <f>Notes!F7</f>
        <v>2030 - 2105</v>
      </c>
      <c r="C175" s="191">
        <f>N20</f>
        <v>0</v>
      </c>
      <c r="D175" s="191">
        <f>N21</f>
        <v>0</v>
      </c>
      <c r="E175" s="219">
        <f>N22</f>
        <v>0</v>
      </c>
      <c r="F175" s="220"/>
      <c r="G175" s="221">
        <f>N23</f>
        <v>0</v>
      </c>
      <c r="J175" s="5"/>
      <c r="K175" s="264" t="s">
        <v>110</v>
      </c>
      <c r="L175" s="5"/>
      <c r="M175" s="3"/>
      <c r="N175" s="3"/>
    </row>
    <row r="176" spans="1:14" ht="12.75">
      <c r="A176" s="50"/>
      <c r="B176" s="89"/>
      <c r="C176" s="42"/>
      <c r="D176" s="42"/>
      <c r="E176" s="43"/>
      <c r="F176" s="43"/>
      <c r="G176" s="42"/>
      <c r="J176" s="502" t="s">
        <v>115</v>
      </c>
      <c r="K176" s="502"/>
      <c r="L176" s="502"/>
      <c r="M176" s="3"/>
      <c r="N176" s="3"/>
    </row>
    <row r="177" spans="1:14" ht="12.75">
      <c r="A177" s="50"/>
      <c r="B177" s="89"/>
      <c r="C177" s="42"/>
      <c r="D177" s="42"/>
      <c r="E177" s="43"/>
      <c r="F177" s="43"/>
      <c r="G177" s="42"/>
      <c r="J177" s="446" t="s">
        <v>111</v>
      </c>
      <c r="K177" s="446"/>
      <c r="L177" s="446"/>
      <c r="M177" s="3"/>
      <c r="N177" s="3"/>
    </row>
    <row r="178" spans="1:14" ht="12.75">
      <c r="A178" s="14"/>
      <c r="B178" s="26"/>
      <c r="C178" s="28"/>
      <c r="D178" s="28"/>
      <c r="E178" s="29"/>
      <c r="F178" s="29"/>
      <c r="G178" s="28"/>
      <c r="J178" s="11"/>
      <c r="K178" s="3"/>
      <c r="L178" s="3"/>
      <c r="M178" s="3"/>
      <c r="N178" s="3"/>
    </row>
    <row r="179" spans="1:14" ht="13.5" thickBot="1">
      <c r="A179" s="468" t="s">
        <v>86</v>
      </c>
      <c r="B179" s="469"/>
      <c r="C179" s="469"/>
      <c r="D179" s="469"/>
      <c r="E179" s="469"/>
      <c r="F179" s="469"/>
      <c r="G179" s="470"/>
      <c r="M179" s="3"/>
      <c r="N179" s="3"/>
    </row>
    <row r="180" spans="1:14" ht="12.75">
      <c r="A180" s="67" t="s">
        <v>22</v>
      </c>
      <c r="B180" s="62" t="s">
        <v>24</v>
      </c>
      <c r="C180" s="62" t="s">
        <v>25</v>
      </c>
      <c r="D180" s="62" t="s">
        <v>26</v>
      </c>
      <c r="E180" s="63" t="s">
        <v>27</v>
      </c>
      <c r="F180" s="64"/>
      <c r="G180" s="65" t="s">
        <v>28</v>
      </c>
      <c r="J180" s="11"/>
      <c r="K180" s="3"/>
      <c r="L180" s="3"/>
      <c r="M180" s="3"/>
      <c r="N180" s="3"/>
    </row>
    <row r="181" spans="1:14" ht="12.75">
      <c r="A181" s="195">
        <v>1</v>
      </c>
      <c r="B181" s="163" t="str">
        <f>Notes!F3</f>
        <v>1855 - 1930</v>
      </c>
      <c r="C181" s="163">
        <f>O20</f>
        <v>0</v>
      </c>
      <c r="D181" s="163">
        <f>O21</f>
        <v>0</v>
      </c>
      <c r="E181" s="164">
        <f>O22</f>
        <v>0</v>
      </c>
      <c r="F181" s="165"/>
      <c r="G181" s="196">
        <f>O23</f>
        <v>0</v>
      </c>
      <c r="J181" s="11"/>
      <c r="K181" s="3"/>
      <c r="L181" s="3"/>
      <c r="M181" s="3"/>
      <c r="N181" s="3"/>
    </row>
    <row r="182" spans="1:14" ht="12.75">
      <c r="A182" s="59">
        <v>2</v>
      </c>
      <c r="B182" s="85" t="str">
        <f>Notes!F5</f>
        <v>1940 - 2015</v>
      </c>
      <c r="C182" s="85">
        <f>P20</f>
        <v>0</v>
      </c>
      <c r="D182" s="85">
        <f>P21</f>
        <v>0</v>
      </c>
      <c r="E182" s="197">
        <f>P22</f>
        <v>0</v>
      </c>
      <c r="F182" s="198"/>
      <c r="G182" s="222">
        <f>P23</f>
        <v>0</v>
      </c>
      <c r="J182" s="11"/>
      <c r="K182" s="43"/>
      <c r="L182" s="3"/>
      <c r="M182" s="3"/>
      <c r="N182" s="3"/>
    </row>
    <row r="183" spans="1:14" ht="12.75">
      <c r="A183" s="59" t="s">
        <v>23</v>
      </c>
      <c r="B183" s="86" t="str">
        <f>Notes!F6</f>
        <v>2015 - 2030</v>
      </c>
      <c r="C183" s="203"/>
      <c r="D183" s="203"/>
      <c r="E183" s="204"/>
      <c r="F183" s="205"/>
      <c r="G183" s="223"/>
      <c r="J183" s="11"/>
      <c r="K183" s="3"/>
      <c r="L183" s="3"/>
      <c r="M183" s="3"/>
      <c r="N183" s="3"/>
    </row>
    <row r="184" spans="1:14" ht="13.5" thickBot="1">
      <c r="A184" s="60">
        <v>3</v>
      </c>
      <c r="B184" s="88" t="str">
        <f>Notes!F7</f>
        <v>2030 - 2105</v>
      </c>
      <c r="C184" s="88">
        <f>Q20</f>
        <v>0</v>
      </c>
      <c r="D184" s="88">
        <f>Q21</f>
        <v>0</v>
      </c>
      <c r="E184" s="224">
        <f>Q22</f>
        <v>0</v>
      </c>
      <c r="F184" s="225"/>
      <c r="G184" s="226">
        <f>Q23</f>
        <v>0</v>
      </c>
      <c r="J184" s="3"/>
      <c r="K184" s="3"/>
      <c r="L184" s="3"/>
      <c r="M184" s="3"/>
      <c r="N184" s="3"/>
    </row>
    <row r="185" spans="1:15" ht="12.75">
      <c r="A185" s="3"/>
      <c r="B185" s="3"/>
      <c r="C185" s="8"/>
      <c r="D185" s="8"/>
      <c r="E185" s="8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8"/>
      <c r="D186" s="8"/>
      <c r="E186" s="8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8"/>
      <c r="D187" s="8"/>
      <c r="E187" s="8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8"/>
      <c r="D188" s="8"/>
      <c r="E188" s="8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24" ht="12.75">
      <c r="B190" s="1"/>
      <c r="C190" s="17"/>
      <c r="D190" s="17" t="s">
        <v>61</v>
      </c>
      <c r="E190" s="7"/>
      <c r="F190" s="7">
        <f>Notes!F9</f>
        <v>0</v>
      </c>
      <c r="G190" s="1"/>
      <c r="J190" s="12" t="s">
        <v>31</v>
      </c>
      <c r="K190" s="5"/>
      <c r="L190" s="5"/>
      <c r="M190" s="3"/>
      <c r="N190" s="3"/>
      <c r="P190" s="11"/>
      <c r="Q190" s="11"/>
      <c r="R190" s="11"/>
      <c r="S190" s="3"/>
      <c r="T190" s="3"/>
      <c r="U190" s="3"/>
      <c r="V190" s="3"/>
      <c r="W190" s="3"/>
      <c r="X190" s="3"/>
    </row>
    <row r="191" spans="2:24" ht="12.75">
      <c r="B191" s="1"/>
      <c r="C191" s="17"/>
      <c r="D191" s="17" t="s">
        <v>30</v>
      </c>
      <c r="E191" s="7"/>
      <c r="G191" s="1"/>
      <c r="J191" s="37" t="s">
        <v>29</v>
      </c>
      <c r="K191" s="35">
        <f>E192+4</f>
        <v>39992</v>
      </c>
      <c r="L191" s="35">
        <f>E192+5</f>
        <v>39993</v>
      </c>
      <c r="M191" s="3"/>
      <c r="N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2:24" ht="12.75">
      <c r="B192" s="1"/>
      <c r="C192" s="17"/>
      <c r="D192" s="38" t="s">
        <v>29</v>
      </c>
      <c r="E192" s="36">
        <f>A26</f>
        <v>39988</v>
      </c>
      <c r="G192" s="1"/>
      <c r="J192" s="4"/>
      <c r="K192" s="4"/>
      <c r="L192" s="4"/>
      <c r="M192" s="3"/>
      <c r="N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2:24" ht="12.75">
      <c r="B193" s="1"/>
      <c r="C193" s="17"/>
      <c r="D193" s="14"/>
      <c r="E193" s="16"/>
      <c r="G193" s="1"/>
      <c r="J193" s="4"/>
      <c r="K193" s="4"/>
      <c r="L193" s="4"/>
      <c r="M193" s="3"/>
      <c r="N193" s="3"/>
      <c r="P193" s="11"/>
      <c r="Q193" s="11"/>
      <c r="R193" s="11"/>
      <c r="S193" s="11"/>
      <c r="T193" s="11"/>
      <c r="U193" s="3"/>
      <c r="V193" s="3"/>
      <c r="W193" s="3"/>
      <c r="X193" s="3"/>
    </row>
    <row r="194" spans="2:24" ht="12.75">
      <c r="B194" s="1"/>
      <c r="C194" s="17"/>
      <c r="D194" s="14"/>
      <c r="E194" s="16"/>
      <c r="G194" s="1"/>
      <c r="J194" s="4"/>
      <c r="K194" s="4"/>
      <c r="L194" s="4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>
      <c r="A195" s="3"/>
      <c r="B195" s="1"/>
      <c r="E195"/>
      <c r="G195" s="1"/>
      <c r="J195" s="4"/>
      <c r="K195" s="4"/>
      <c r="L195" s="4"/>
      <c r="M195" s="3"/>
      <c r="N195" s="3"/>
      <c r="P195" s="3"/>
      <c r="Q195" s="20">
        <f>E192</f>
        <v>39988</v>
      </c>
      <c r="R195" s="3"/>
      <c r="S195" s="3"/>
      <c r="T195" s="3"/>
      <c r="U195" s="3"/>
      <c r="V195" s="3"/>
      <c r="W195" s="3"/>
      <c r="X195" s="3"/>
    </row>
    <row r="196" spans="1:14" ht="13.5" thickBot="1">
      <c r="A196" s="471" t="s">
        <v>57</v>
      </c>
      <c r="B196" s="472"/>
      <c r="C196" s="472"/>
      <c r="D196" s="472"/>
      <c r="E196" s="472"/>
      <c r="F196" s="472"/>
      <c r="G196" s="473"/>
      <c r="J196" s="4"/>
      <c r="K196" s="4"/>
      <c r="L196" s="4"/>
      <c r="M196" s="3"/>
      <c r="N196" s="3"/>
    </row>
    <row r="197" spans="1:20" ht="12.75">
      <c r="A197" s="61" t="s">
        <v>22</v>
      </c>
      <c r="B197" s="53" t="s">
        <v>24</v>
      </c>
      <c r="C197" s="53" t="s">
        <v>25</v>
      </c>
      <c r="D197" s="53" t="s">
        <v>26</v>
      </c>
      <c r="E197" s="54" t="s">
        <v>27</v>
      </c>
      <c r="F197" s="55"/>
      <c r="G197" s="56" t="s">
        <v>28</v>
      </c>
      <c r="J197" s="4" t="s">
        <v>81</v>
      </c>
      <c r="K197" s="4"/>
      <c r="L197" s="4"/>
      <c r="M197" s="3"/>
      <c r="N197" s="61" t="s">
        <v>22</v>
      </c>
      <c r="O197" s="53" t="s">
        <v>24</v>
      </c>
      <c r="P197" s="53" t="s">
        <v>117</v>
      </c>
      <c r="Q197" s="53" t="s">
        <v>118</v>
      </c>
      <c r="R197" s="53" t="s">
        <v>119</v>
      </c>
      <c r="S197" s="53" t="s">
        <v>120</v>
      </c>
      <c r="T197" s="53" t="s">
        <v>121</v>
      </c>
    </row>
    <row r="198" spans="1:20" ht="12.75">
      <c r="A198" s="57">
        <v>1</v>
      </c>
      <c r="B198" s="85" t="str">
        <f>Notes!F3</f>
        <v>1855 - 1930</v>
      </c>
      <c r="C198" s="85">
        <f>C26</f>
        <v>0</v>
      </c>
      <c r="D198" s="85">
        <f>C27</f>
        <v>0</v>
      </c>
      <c r="E198" s="197">
        <f>C28</f>
        <v>0</v>
      </c>
      <c r="F198" s="198"/>
      <c r="G198" s="199">
        <f>C29</f>
        <v>0</v>
      </c>
      <c r="J198" s="4"/>
      <c r="K198" s="4"/>
      <c r="L198" s="4"/>
      <c r="M198" s="3"/>
      <c r="N198" s="57">
        <v>1</v>
      </c>
      <c r="O198" s="85" t="str">
        <f>B198</f>
        <v>1855 - 1930</v>
      </c>
      <c r="P198" s="85">
        <f>C198</f>
        <v>0</v>
      </c>
      <c r="Q198" s="85">
        <f>C206</f>
        <v>0</v>
      </c>
      <c r="R198" s="85">
        <f>C215</f>
        <v>0</v>
      </c>
      <c r="S198" s="85">
        <f>C224</f>
        <v>0</v>
      </c>
      <c r="T198" s="85">
        <f>C233</f>
        <v>0</v>
      </c>
    </row>
    <row r="199" spans="1:20" ht="13.5" thickBot="1">
      <c r="A199" s="58">
        <v>2</v>
      </c>
      <c r="B199" s="87" t="str">
        <f>Notes!F5</f>
        <v>1940 - 2015</v>
      </c>
      <c r="C199" s="87">
        <f>D26</f>
        <v>0</v>
      </c>
      <c r="D199" s="87">
        <f>D27</f>
        <v>0</v>
      </c>
      <c r="E199" s="200">
        <f>D28</f>
        <v>0</v>
      </c>
      <c r="F199" s="201"/>
      <c r="G199" s="202">
        <f>D29</f>
        <v>0</v>
      </c>
      <c r="J199" s="4"/>
      <c r="K199" s="4"/>
      <c r="L199" s="4"/>
      <c r="M199" s="3"/>
      <c r="N199" s="58">
        <v>2</v>
      </c>
      <c r="O199" s="87" t="str">
        <f>B199</f>
        <v>1940 - 2015</v>
      </c>
      <c r="P199" s="87">
        <f>C199</f>
        <v>0</v>
      </c>
      <c r="Q199" s="87">
        <f>C207</f>
        <v>0</v>
      </c>
      <c r="R199" s="87">
        <f>C216</f>
        <v>0</v>
      </c>
      <c r="S199" s="87">
        <f>C225</f>
        <v>0</v>
      </c>
      <c r="T199" s="87">
        <f>C234</f>
        <v>0</v>
      </c>
    </row>
    <row r="200" spans="1:20" ht="13.5" thickBot="1">
      <c r="A200" s="57" t="s">
        <v>23</v>
      </c>
      <c r="B200" s="87" t="str">
        <f>Notes!F6</f>
        <v>2015 - 2030</v>
      </c>
      <c r="C200" s="203"/>
      <c r="D200" s="203"/>
      <c r="E200" s="204"/>
      <c r="F200" s="205"/>
      <c r="G200" s="206"/>
      <c r="J200" s="4"/>
      <c r="K200" s="4"/>
      <c r="L200" s="4"/>
      <c r="M200" s="3"/>
      <c r="N200" s="57" t="s">
        <v>23</v>
      </c>
      <c r="O200" s="87" t="str">
        <f>B200</f>
        <v>2015 - 2030</v>
      </c>
      <c r="P200" s="203"/>
      <c r="Q200" s="203"/>
      <c r="R200" s="203"/>
      <c r="S200" s="203"/>
      <c r="T200" s="203"/>
    </row>
    <row r="201" spans="1:20" ht="13.5" thickBot="1">
      <c r="A201" s="58">
        <v>3</v>
      </c>
      <c r="B201" s="87" t="str">
        <f>Notes!F7</f>
        <v>2030 - 2105</v>
      </c>
      <c r="C201" s="87">
        <f>E26</f>
        <v>0</v>
      </c>
      <c r="D201" s="87">
        <f>E27</f>
        <v>0</v>
      </c>
      <c r="E201" s="200">
        <f>E28</f>
        <v>0</v>
      </c>
      <c r="F201" s="201"/>
      <c r="G201" s="202">
        <f>E29</f>
        <v>0</v>
      </c>
      <c r="J201" s="4"/>
      <c r="K201" s="4"/>
      <c r="L201" s="4"/>
      <c r="M201" s="3"/>
      <c r="N201" s="58">
        <v>3</v>
      </c>
      <c r="O201" s="87" t="str">
        <f>B201</f>
        <v>2030 - 2105</v>
      </c>
      <c r="P201" s="87">
        <f>C201</f>
        <v>0</v>
      </c>
      <c r="Q201" s="87">
        <f>C209</f>
        <v>0</v>
      </c>
      <c r="R201" s="87">
        <f>C218</f>
        <v>0</v>
      </c>
      <c r="S201" s="87">
        <f>C227</f>
        <v>0</v>
      </c>
      <c r="T201" s="87">
        <f>C236</f>
        <v>0</v>
      </c>
    </row>
    <row r="202" spans="3:5" ht="12.75">
      <c r="C202"/>
      <c r="D202"/>
      <c r="E202"/>
    </row>
    <row r="203" spans="1:14" ht="12.75">
      <c r="A203" s="7"/>
      <c r="B203" s="24"/>
      <c r="C203" s="24"/>
      <c r="D203" s="24"/>
      <c r="E203" s="5"/>
      <c r="F203" s="5"/>
      <c r="G203" s="24"/>
      <c r="J203" s="4"/>
      <c r="K203" s="4"/>
      <c r="L203" s="4"/>
      <c r="M203" s="3"/>
      <c r="N203" s="3"/>
    </row>
    <row r="204" spans="1:14" ht="13.5" thickBot="1">
      <c r="A204" s="474" t="s">
        <v>58</v>
      </c>
      <c r="B204" s="475"/>
      <c r="C204" s="475"/>
      <c r="D204" s="475"/>
      <c r="E204" s="475"/>
      <c r="F204" s="475"/>
      <c r="G204" s="476"/>
      <c r="J204" s="4"/>
      <c r="K204" s="4"/>
      <c r="L204" s="4"/>
      <c r="M204" s="3"/>
      <c r="N204" s="3"/>
    </row>
    <row r="205" spans="1:14" ht="12.75">
      <c r="A205" s="166" t="s">
        <v>22</v>
      </c>
      <c r="B205" s="167" t="s">
        <v>24</v>
      </c>
      <c r="C205" s="167" t="s">
        <v>25</v>
      </c>
      <c r="D205" s="167" t="s">
        <v>26</v>
      </c>
      <c r="E205" s="168" t="s">
        <v>27</v>
      </c>
      <c r="F205" s="169"/>
      <c r="G205" s="170" t="s">
        <v>28</v>
      </c>
      <c r="J205" s="4"/>
      <c r="K205" s="4"/>
      <c r="L205" s="4"/>
      <c r="M205" s="3"/>
      <c r="N205" s="3"/>
    </row>
    <row r="206" spans="1:14" ht="12.75">
      <c r="A206" s="171">
        <v>1</v>
      </c>
      <c r="B206" s="85" t="str">
        <f>Notes!F3</f>
        <v>1855 - 1930</v>
      </c>
      <c r="C206" s="85">
        <f>F26</f>
        <v>0</v>
      </c>
      <c r="D206" s="85">
        <f>F27</f>
        <v>0</v>
      </c>
      <c r="E206" s="197">
        <f>F28</f>
        <v>0</v>
      </c>
      <c r="F206" s="198"/>
      <c r="G206" s="207">
        <f>F29</f>
        <v>0</v>
      </c>
      <c r="J206" s="4"/>
      <c r="K206" s="4"/>
      <c r="L206" s="4"/>
      <c r="M206" s="3"/>
      <c r="N206" s="3"/>
    </row>
    <row r="207" spans="1:14" ht="12.75">
      <c r="A207" s="172">
        <v>2</v>
      </c>
      <c r="B207" s="85" t="str">
        <f>Notes!F5</f>
        <v>1940 - 2015</v>
      </c>
      <c r="C207" s="85">
        <f>G26</f>
        <v>0</v>
      </c>
      <c r="D207" s="85">
        <f>G27</f>
        <v>0</v>
      </c>
      <c r="E207" s="197">
        <f>G28</f>
        <v>0</v>
      </c>
      <c r="F207" s="198"/>
      <c r="G207" s="207">
        <f>G29</f>
        <v>0</v>
      </c>
      <c r="J207" s="4"/>
      <c r="K207" s="4"/>
      <c r="L207" s="4"/>
      <c r="M207" s="3"/>
      <c r="N207" s="3"/>
    </row>
    <row r="208" spans="1:14" ht="12.75">
      <c r="A208" s="172" t="s">
        <v>23</v>
      </c>
      <c r="B208" s="86" t="str">
        <f>Notes!F6</f>
        <v>2015 - 2030</v>
      </c>
      <c r="C208" s="203"/>
      <c r="D208" s="203"/>
      <c r="E208" s="204"/>
      <c r="F208" s="205"/>
      <c r="G208" s="208"/>
      <c r="J208" s="5"/>
      <c r="K208" s="4"/>
      <c r="L208" s="4"/>
      <c r="M208" s="3"/>
      <c r="N208" s="3"/>
    </row>
    <row r="209" spans="1:14" ht="13.5" thickBot="1">
      <c r="A209" s="173">
        <v>3</v>
      </c>
      <c r="B209" s="174" t="str">
        <f>Notes!F7</f>
        <v>2030 - 2105</v>
      </c>
      <c r="C209" s="174">
        <f>H26</f>
        <v>0</v>
      </c>
      <c r="D209" s="174">
        <f>H27</f>
        <v>0</v>
      </c>
      <c r="E209" s="209">
        <f>H28</f>
        <v>0</v>
      </c>
      <c r="F209" s="210"/>
      <c r="G209" s="211">
        <f>H29</f>
        <v>0</v>
      </c>
      <c r="J209" s="4"/>
      <c r="K209" s="4"/>
      <c r="L209" s="4"/>
      <c r="M209" s="3"/>
      <c r="N209" s="3"/>
    </row>
    <row r="210" spans="1:14" ht="12.75">
      <c r="A210" s="14"/>
      <c r="B210" s="26"/>
      <c r="C210" s="42"/>
      <c r="D210" s="42"/>
      <c r="E210" s="43"/>
      <c r="F210" s="43"/>
      <c r="G210" s="42"/>
      <c r="J210" s="4"/>
      <c r="K210" s="4"/>
      <c r="L210" s="4"/>
      <c r="M210" s="3"/>
      <c r="N210" s="3"/>
    </row>
    <row r="211" spans="1:14" ht="12.75">
      <c r="A211" s="14"/>
      <c r="B211" s="26"/>
      <c r="C211" s="8"/>
      <c r="D211" s="8"/>
      <c r="E211" s="3"/>
      <c r="F211" s="3"/>
      <c r="G211" s="8"/>
      <c r="J211" s="4"/>
      <c r="K211" s="4"/>
      <c r="L211" s="4"/>
      <c r="M211" s="3"/>
      <c r="N211" s="3"/>
    </row>
    <row r="212" spans="1:14" ht="12.75">
      <c r="A212" s="7"/>
      <c r="B212" s="24"/>
      <c r="C212" s="24"/>
      <c r="D212" s="24"/>
      <c r="E212" s="5"/>
      <c r="F212" s="5"/>
      <c r="G212" s="24"/>
      <c r="J212" s="4"/>
      <c r="K212" s="4"/>
      <c r="L212" s="4"/>
      <c r="M212" s="3"/>
      <c r="N212" s="3"/>
    </row>
    <row r="213" spans="1:14" ht="13.5" thickBot="1">
      <c r="A213" s="477" t="s">
        <v>59</v>
      </c>
      <c r="B213" s="478"/>
      <c r="C213" s="478"/>
      <c r="D213" s="478"/>
      <c r="E213" s="478"/>
      <c r="F213" s="478"/>
      <c r="G213" s="479"/>
      <c r="K213" s="4"/>
      <c r="L213" s="4"/>
      <c r="M213" s="3"/>
      <c r="N213" s="3"/>
    </row>
    <row r="214" spans="1:14" ht="12.75">
      <c r="A214" s="175" t="s">
        <v>22</v>
      </c>
      <c r="B214" s="176" t="s">
        <v>24</v>
      </c>
      <c r="C214" s="176" t="s">
        <v>25</v>
      </c>
      <c r="D214" s="176" t="s">
        <v>26</v>
      </c>
      <c r="E214" s="177" t="s">
        <v>27</v>
      </c>
      <c r="F214" s="178"/>
      <c r="G214" s="179" t="s">
        <v>28</v>
      </c>
      <c r="J214" s="13"/>
      <c r="K214" s="4"/>
      <c r="L214" s="4"/>
      <c r="M214" s="3"/>
      <c r="N214" s="3"/>
    </row>
    <row r="215" spans="1:14" ht="12.75">
      <c r="A215" s="180">
        <v>1</v>
      </c>
      <c r="B215" s="163" t="str">
        <f>Notes!F3</f>
        <v>1855 - 1930</v>
      </c>
      <c r="C215" s="163">
        <f>I26</f>
        <v>0</v>
      </c>
      <c r="D215" s="163">
        <f>I27</f>
        <v>0</v>
      </c>
      <c r="E215" s="164">
        <f>I28</f>
        <v>0</v>
      </c>
      <c r="F215" s="165"/>
      <c r="G215" s="194">
        <f>I29</f>
        <v>0</v>
      </c>
      <c r="J215" s="13"/>
      <c r="K215" s="4"/>
      <c r="L215" s="4"/>
      <c r="M215" s="3"/>
      <c r="N215" s="3"/>
    </row>
    <row r="216" spans="1:14" ht="12.75">
      <c r="A216" s="181">
        <v>2</v>
      </c>
      <c r="B216" s="85" t="str">
        <f>Notes!F5</f>
        <v>1940 - 2015</v>
      </c>
      <c r="C216" s="85">
        <f>J26</f>
        <v>0</v>
      </c>
      <c r="D216" s="85">
        <f>J27</f>
        <v>0</v>
      </c>
      <c r="E216" s="197">
        <f>J28</f>
        <v>0</v>
      </c>
      <c r="F216" s="198"/>
      <c r="G216" s="212">
        <f>J29</f>
        <v>0</v>
      </c>
      <c r="J216" s="503" t="s">
        <v>82</v>
      </c>
      <c r="K216" s="464"/>
      <c r="L216" s="464"/>
      <c r="M216" s="3"/>
      <c r="N216" s="3"/>
    </row>
    <row r="217" spans="1:14" ht="12.75">
      <c r="A217" s="181" t="s">
        <v>23</v>
      </c>
      <c r="B217" s="86" t="str">
        <f>Notes!F6</f>
        <v>2015 - 2030</v>
      </c>
      <c r="C217" s="203"/>
      <c r="D217" s="203"/>
      <c r="E217" s="204"/>
      <c r="F217" s="205"/>
      <c r="G217" s="213"/>
      <c r="J217" s="12" t="s">
        <v>36</v>
      </c>
      <c r="K217" s="34">
        <f>Notes!F11</f>
        <v>0</v>
      </c>
      <c r="L217" s="5"/>
      <c r="M217" s="3"/>
      <c r="N217" s="3"/>
    </row>
    <row r="218" spans="1:14" ht="13.5" thickBot="1">
      <c r="A218" s="182">
        <v>3</v>
      </c>
      <c r="B218" s="183" t="str">
        <f>Notes!F7</f>
        <v>2030 - 2105</v>
      </c>
      <c r="C218" s="183">
        <f>K26</f>
        <v>0</v>
      </c>
      <c r="D218" s="183">
        <f>K27</f>
        <v>0</v>
      </c>
      <c r="E218" s="214">
        <f>K28</f>
        <v>0</v>
      </c>
      <c r="F218" s="215"/>
      <c r="G218" s="216">
        <f>K29</f>
        <v>0</v>
      </c>
      <c r="J218" s="12" t="s">
        <v>98</v>
      </c>
      <c r="K218" s="95">
        <f>Notes!F13</f>
        <v>0</v>
      </c>
      <c r="L218" s="5"/>
      <c r="M218" s="3"/>
      <c r="N218" s="3"/>
    </row>
    <row r="219" spans="1:14" ht="12.75">
      <c r="A219" s="14"/>
      <c r="B219" s="26"/>
      <c r="C219" s="42"/>
      <c r="D219" s="42"/>
      <c r="E219" s="43"/>
      <c r="F219" s="43"/>
      <c r="G219" s="42"/>
      <c r="J219" s="13" t="s">
        <v>99</v>
      </c>
      <c r="K219" s="33">
        <f>Notes!F15</f>
        <v>0</v>
      </c>
      <c r="L219" s="4"/>
      <c r="M219" s="3"/>
      <c r="N219" s="3"/>
    </row>
    <row r="220" spans="1:14" ht="12.75">
      <c r="A220" s="14"/>
      <c r="B220" s="26"/>
      <c r="C220" s="8"/>
      <c r="D220" s="8"/>
      <c r="E220" s="3"/>
      <c r="F220" s="3"/>
      <c r="G220" s="8"/>
      <c r="J220" s="12"/>
      <c r="K220" s="12" t="s">
        <v>84</v>
      </c>
      <c r="L220" s="5"/>
      <c r="M220" s="3"/>
      <c r="N220" s="3"/>
    </row>
    <row r="221" spans="1:14" ht="12.75">
      <c r="A221" s="7"/>
      <c r="B221" s="24"/>
      <c r="C221" s="24"/>
      <c r="D221" s="24"/>
      <c r="E221" s="5"/>
      <c r="F221" s="5"/>
      <c r="G221" s="24"/>
      <c r="J221" s="11" t="s">
        <v>85</v>
      </c>
      <c r="K221" s="3" t="s">
        <v>108</v>
      </c>
      <c r="L221" s="3"/>
      <c r="M221" s="3"/>
      <c r="N221" s="3"/>
    </row>
    <row r="222" spans="1:14" ht="13.5" thickBot="1">
      <c r="A222" s="442" t="s">
        <v>60</v>
      </c>
      <c r="B222" s="466"/>
      <c r="C222" s="466"/>
      <c r="D222" s="466"/>
      <c r="E222" s="466"/>
      <c r="F222" s="466"/>
      <c r="G222" s="467"/>
      <c r="J222" s="261" t="s">
        <v>92</v>
      </c>
      <c r="K222" t="s">
        <v>109</v>
      </c>
      <c r="M222" s="3"/>
      <c r="N222" s="3"/>
    </row>
    <row r="223" spans="1:14" ht="12.75">
      <c r="A223" s="184" t="s">
        <v>22</v>
      </c>
      <c r="B223" s="185" t="s">
        <v>24</v>
      </c>
      <c r="C223" s="185" t="s">
        <v>25</v>
      </c>
      <c r="D223" s="185" t="s">
        <v>26</v>
      </c>
      <c r="E223" s="186" t="s">
        <v>27</v>
      </c>
      <c r="F223" s="187"/>
      <c r="G223" s="188" t="s">
        <v>28</v>
      </c>
      <c r="J223" s="11"/>
      <c r="K223" s="262" t="s">
        <v>112</v>
      </c>
      <c r="L223" s="3"/>
      <c r="M223" s="3"/>
      <c r="N223" s="3"/>
    </row>
    <row r="224" spans="1:14" ht="12.75">
      <c r="A224" s="192">
        <v>1</v>
      </c>
      <c r="B224" s="163" t="str">
        <f>Notes!F3</f>
        <v>1855 - 1930</v>
      </c>
      <c r="C224" s="163">
        <f>L26</f>
        <v>0</v>
      </c>
      <c r="D224" s="163">
        <f>L27</f>
        <v>0</v>
      </c>
      <c r="E224" s="164">
        <f>L28</f>
        <v>0</v>
      </c>
      <c r="F224" s="165"/>
      <c r="G224" s="193">
        <f>L29</f>
        <v>0</v>
      </c>
      <c r="J224" s="11"/>
      <c r="K224" s="263" t="s">
        <v>112</v>
      </c>
      <c r="L224" s="3"/>
      <c r="M224" s="3"/>
      <c r="N224" s="3"/>
    </row>
    <row r="225" spans="1:14" ht="12.75">
      <c r="A225" s="189">
        <v>2</v>
      </c>
      <c r="B225" s="85" t="str">
        <f>Notes!F5</f>
        <v>1940 - 2015</v>
      </c>
      <c r="C225" s="85">
        <f>M26</f>
        <v>0</v>
      </c>
      <c r="D225" s="85">
        <f>M27</f>
        <v>0</v>
      </c>
      <c r="E225" s="197">
        <f>M28</f>
        <v>0</v>
      </c>
      <c r="F225" s="198"/>
      <c r="G225" s="217">
        <f>M29</f>
        <v>0</v>
      </c>
      <c r="J225" s="11"/>
      <c r="K225" s="262" t="s">
        <v>111</v>
      </c>
      <c r="L225" s="3"/>
      <c r="M225" s="3"/>
      <c r="N225" s="3"/>
    </row>
    <row r="226" spans="1:14" ht="12.75">
      <c r="A226" s="189" t="s">
        <v>23</v>
      </c>
      <c r="B226" s="86" t="str">
        <f>Notes!F6</f>
        <v>2015 - 2030</v>
      </c>
      <c r="C226" s="203"/>
      <c r="D226" s="203"/>
      <c r="E226" s="204"/>
      <c r="F226" s="205"/>
      <c r="G226" s="218"/>
      <c r="J226" s="11"/>
      <c r="K226" s="263" t="s">
        <v>114</v>
      </c>
      <c r="L226" s="3"/>
      <c r="M226" s="3"/>
      <c r="N226" s="3"/>
    </row>
    <row r="227" spans="1:14" ht="13.5" thickBot="1">
      <c r="A227" s="190">
        <v>3</v>
      </c>
      <c r="B227" s="191" t="str">
        <f>Notes!F7</f>
        <v>2030 - 2105</v>
      </c>
      <c r="C227" s="191">
        <f>N26</f>
        <v>0</v>
      </c>
      <c r="D227" s="191">
        <f>N27</f>
        <v>0</v>
      </c>
      <c r="E227" s="219">
        <f>N28</f>
        <v>0</v>
      </c>
      <c r="F227" s="220"/>
      <c r="G227" s="221">
        <f>N29</f>
        <v>0</v>
      </c>
      <c r="J227" s="5"/>
      <c r="K227" s="264" t="s">
        <v>110</v>
      </c>
      <c r="L227" s="5"/>
      <c r="M227" s="3"/>
      <c r="N227" s="3"/>
    </row>
    <row r="228" spans="1:14" ht="12.75">
      <c r="A228" s="50"/>
      <c r="B228" s="89"/>
      <c r="C228" s="42"/>
      <c r="D228" s="42"/>
      <c r="E228" s="43"/>
      <c r="F228" s="43"/>
      <c r="G228" s="42"/>
      <c r="J228" s="502" t="s">
        <v>115</v>
      </c>
      <c r="K228" s="502"/>
      <c r="L228" s="502"/>
      <c r="M228" s="3"/>
      <c r="N228" s="3"/>
    </row>
    <row r="229" spans="1:14" ht="12.75">
      <c r="A229" s="50"/>
      <c r="B229" s="89"/>
      <c r="C229" s="42"/>
      <c r="D229" s="42"/>
      <c r="E229" s="43"/>
      <c r="F229" s="43"/>
      <c r="G229" s="42"/>
      <c r="J229" s="446" t="s">
        <v>111</v>
      </c>
      <c r="K229" s="446"/>
      <c r="L229" s="446"/>
      <c r="M229" s="3"/>
      <c r="N229" s="3"/>
    </row>
    <row r="230" spans="1:14" ht="12.75">
      <c r="A230" s="14"/>
      <c r="B230" s="26"/>
      <c r="C230" s="28"/>
      <c r="D230" s="28"/>
      <c r="E230" s="29"/>
      <c r="F230" s="29"/>
      <c r="G230" s="28"/>
      <c r="J230" s="11"/>
      <c r="K230" s="3"/>
      <c r="L230" s="3"/>
      <c r="M230" s="3"/>
      <c r="N230" s="3"/>
    </row>
    <row r="231" spans="1:14" ht="13.5" thickBot="1">
      <c r="A231" s="468" t="s">
        <v>86</v>
      </c>
      <c r="B231" s="469"/>
      <c r="C231" s="469"/>
      <c r="D231" s="469"/>
      <c r="E231" s="469"/>
      <c r="F231" s="469"/>
      <c r="G231" s="470"/>
      <c r="M231" s="3"/>
      <c r="N231" s="3"/>
    </row>
    <row r="232" spans="1:14" ht="12.75">
      <c r="A232" s="67" t="s">
        <v>22</v>
      </c>
      <c r="B232" s="62" t="s">
        <v>24</v>
      </c>
      <c r="C232" s="62" t="s">
        <v>25</v>
      </c>
      <c r="D232" s="62" t="s">
        <v>26</v>
      </c>
      <c r="E232" s="63" t="s">
        <v>27</v>
      </c>
      <c r="F232" s="64"/>
      <c r="G232" s="65" t="s">
        <v>28</v>
      </c>
      <c r="J232" s="11"/>
      <c r="K232" s="3"/>
      <c r="L232" s="3"/>
      <c r="M232" s="3"/>
      <c r="N232" s="3"/>
    </row>
    <row r="233" spans="1:14" ht="12.75">
      <c r="A233" s="195">
        <v>1</v>
      </c>
      <c r="B233" s="163" t="str">
        <f>Notes!F3</f>
        <v>1855 - 1930</v>
      </c>
      <c r="C233" s="163">
        <f>O26</f>
        <v>0</v>
      </c>
      <c r="D233" s="163">
        <f>O27</f>
        <v>0</v>
      </c>
      <c r="E233" s="164">
        <f>O28</f>
        <v>0</v>
      </c>
      <c r="F233" s="165"/>
      <c r="G233" s="196">
        <f>O29</f>
        <v>0</v>
      </c>
      <c r="J233" s="11"/>
      <c r="K233" s="3"/>
      <c r="L233" s="3"/>
      <c r="M233" s="3"/>
      <c r="N233" s="3"/>
    </row>
    <row r="234" spans="1:14" ht="12.75">
      <c r="A234" s="59">
        <v>2</v>
      </c>
      <c r="B234" s="85" t="str">
        <f>Notes!F5</f>
        <v>1940 - 2015</v>
      </c>
      <c r="C234" s="85">
        <f>P26</f>
        <v>0</v>
      </c>
      <c r="D234" s="85">
        <f>P27</f>
        <v>0</v>
      </c>
      <c r="E234" s="197">
        <f>P28</f>
        <v>0</v>
      </c>
      <c r="F234" s="198"/>
      <c r="G234" s="222">
        <f>P29</f>
        <v>0</v>
      </c>
      <c r="J234" s="11"/>
      <c r="K234" s="43"/>
      <c r="L234" s="3"/>
      <c r="M234" s="3"/>
      <c r="N234" s="3"/>
    </row>
    <row r="235" spans="1:14" ht="12.75">
      <c r="A235" s="59" t="s">
        <v>23</v>
      </c>
      <c r="B235" s="86" t="str">
        <f>Notes!F6</f>
        <v>2015 - 2030</v>
      </c>
      <c r="C235" s="203"/>
      <c r="D235" s="203"/>
      <c r="E235" s="204"/>
      <c r="F235" s="205"/>
      <c r="G235" s="223"/>
      <c r="J235" s="11"/>
      <c r="K235" s="3"/>
      <c r="L235" s="3"/>
      <c r="M235" s="3"/>
      <c r="N235" s="3"/>
    </row>
    <row r="236" spans="1:14" ht="13.5" thickBot="1">
      <c r="A236" s="60">
        <v>3</v>
      </c>
      <c r="B236" s="88" t="str">
        <f>Notes!F7</f>
        <v>2030 - 2105</v>
      </c>
      <c r="C236" s="88">
        <f>Q26</f>
        <v>0</v>
      </c>
      <c r="D236" s="88">
        <f>Q27</f>
        <v>0</v>
      </c>
      <c r="E236" s="224">
        <f>Q28</f>
        <v>0</v>
      </c>
      <c r="F236" s="225"/>
      <c r="G236" s="226">
        <f>Q29</f>
        <v>0</v>
      </c>
      <c r="J236" s="3"/>
      <c r="K236" s="3"/>
      <c r="L236" s="3"/>
      <c r="M236" s="3"/>
      <c r="N236" s="3"/>
    </row>
    <row r="237" spans="1:15" ht="12.75">
      <c r="A237" s="3"/>
      <c r="B237" s="3"/>
      <c r="C237" s="8"/>
      <c r="D237" s="8"/>
      <c r="E237" s="8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8"/>
      <c r="D238" s="8"/>
      <c r="E238" s="8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8"/>
      <c r="D239" s="8"/>
      <c r="E239" s="8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8"/>
      <c r="D240" s="8"/>
      <c r="E240" s="8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8"/>
      <c r="D241" s="8"/>
      <c r="E241" s="8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8"/>
      <c r="D242" s="8"/>
      <c r="E242" s="8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8"/>
      <c r="D243" s="8"/>
      <c r="E243" s="8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8"/>
      <c r="D308" s="8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8"/>
      <c r="D309" s="8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8"/>
      <c r="D310" s="8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</sheetData>
  <mergeCells count="41">
    <mergeCell ref="L4:N4"/>
    <mergeCell ref="O4:Q4"/>
    <mergeCell ref="A40:G40"/>
    <mergeCell ref="A49:G49"/>
    <mergeCell ref="C4:E4"/>
    <mergeCell ref="F4:H4"/>
    <mergeCell ref="I4:K4"/>
    <mergeCell ref="A59:G59"/>
    <mergeCell ref="J63:L63"/>
    <mergeCell ref="A69:G69"/>
    <mergeCell ref="A79:G79"/>
    <mergeCell ref="J76:L76"/>
    <mergeCell ref="J77:L77"/>
    <mergeCell ref="J78:L78"/>
    <mergeCell ref="J79:L79"/>
    <mergeCell ref="A95:G95"/>
    <mergeCell ref="A103:G103"/>
    <mergeCell ref="A112:G112"/>
    <mergeCell ref="J115:L115"/>
    <mergeCell ref="A121:G121"/>
    <mergeCell ref="A130:G130"/>
    <mergeCell ref="A144:G144"/>
    <mergeCell ref="A152:G152"/>
    <mergeCell ref="A161:G161"/>
    <mergeCell ref="J164:L164"/>
    <mergeCell ref="A170:G170"/>
    <mergeCell ref="A179:G179"/>
    <mergeCell ref="A222:G222"/>
    <mergeCell ref="A231:G231"/>
    <mergeCell ref="A196:G196"/>
    <mergeCell ref="A204:G204"/>
    <mergeCell ref="A213:G213"/>
    <mergeCell ref="J228:L228"/>
    <mergeCell ref="J229:L229"/>
    <mergeCell ref="J127:L127"/>
    <mergeCell ref="J128:L128"/>
    <mergeCell ref="J176:L176"/>
    <mergeCell ref="J177:L177"/>
    <mergeCell ref="J216:L216"/>
    <mergeCell ref="J129:L129"/>
    <mergeCell ref="J130:L13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5" fitToWidth="5" horizontalDpi="360" verticalDpi="3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C5" sqref="C5"/>
    </sheetView>
  </sheetViews>
  <sheetFormatPr defaultColWidth="9.140625" defaultRowHeight="12.75"/>
  <cols>
    <col min="1" max="1" width="11.7109375" style="99" customWidth="1"/>
    <col min="2" max="2" width="16.7109375" style="0" customWidth="1"/>
    <col min="3" max="3" width="16.7109375" style="99" customWidth="1"/>
  </cols>
  <sheetData>
    <row r="1" spans="1:12" s="7" customFormat="1" ht="12.75">
      <c r="A1" s="396" t="s">
        <v>136</v>
      </c>
      <c r="B1" s="11"/>
      <c r="C1" s="396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397"/>
      <c r="B2" s="3"/>
      <c r="C2" s="396"/>
      <c r="D2" s="11"/>
      <c r="E2" s="11"/>
      <c r="F2" s="3"/>
      <c r="G2" s="3"/>
      <c r="H2" s="3"/>
      <c r="I2" s="11"/>
      <c r="J2" s="3"/>
      <c r="K2" s="3"/>
      <c r="L2" s="3"/>
    </row>
    <row r="3" spans="1:12" s="7" customFormat="1" ht="12.75">
      <c r="A3" s="396" t="s">
        <v>137</v>
      </c>
      <c r="B3" s="11" t="s">
        <v>138</v>
      </c>
      <c r="C3" s="396" t="s">
        <v>139</v>
      </c>
      <c r="D3" s="11"/>
      <c r="E3" s="11"/>
      <c r="F3" s="11"/>
      <c r="G3" s="11"/>
      <c r="H3" s="11"/>
      <c r="I3" s="11"/>
      <c r="J3" s="395"/>
      <c r="K3" s="11"/>
      <c r="L3" s="11"/>
    </row>
    <row r="4" spans="1:12" ht="12.75">
      <c r="A4" s="397"/>
      <c r="B4" s="3"/>
      <c r="C4" s="396"/>
      <c r="D4" s="11"/>
      <c r="E4" s="18"/>
      <c r="F4" s="3"/>
      <c r="G4" s="3"/>
      <c r="H4" s="3"/>
      <c r="I4" s="3"/>
      <c r="J4" s="6"/>
      <c r="K4" s="3"/>
      <c r="L4" s="3"/>
    </row>
    <row r="5" spans="1:12" ht="12.75">
      <c r="A5" s="398">
        <f>Notes!F1</f>
        <v>39701</v>
      </c>
      <c r="B5" s="3"/>
      <c r="C5" s="397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98">
        <f>SUM(A5+7)</f>
        <v>39708</v>
      </c>
      <c r="B6" s="3"/>
      <c r="C6" s="397"/>
      <c r="D6" s="3"/>
      <c r="E6" s="3"/>
      <c r="F6" s="3"/>
      <c r="G6" s="3"/>
      <c r="H6" s="3"/>
      <c r="I6" s="3"/>
      <c r="J6" s="6"/>
      <c r="K6" s="3"/>
      <c r="L6" s="3"/>
    </row>
    <row r="7" spans="1:12" ht="12.75">
      <c r="A7" s="398">
        <f aca="true" t="shared" si="0" ref="A7:A44">SUM(A6+7)</f>
        <v>39715</v>
      </c>
      <c r="B7" s="11"/>
      <c r="C7" s="399"/>
      <c r="D7" s="11"/>
      <c r="E7" s="11"/>
      <c r="F7" s="11"/>
      <c r="G7" s="11"/>
      <c r="H7" s="3"/>
      <c r="I7" s="3"/>
      <c r="J7" s="3"/>
      <c r="K7" s="3"/>
      <c r="L7" s="3"/>
    </row>
    <row r="8" spans="1:12" ht="12.75">
      <c r="A8" s="398">
        <f t="shared" si="0"/>
        <v>39722</v>
      </c>
      <c r="B8" s="15"/>
      <c r="C8" s="397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98">
        <f t="shared" si="0"/>
        <v>39729</v>
      </c>
      <c r="B9" s="15"/>
      <c r="C9" s="397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98">
        <f t="shared" si="0"/>
        <v>39736</v>
      </c>
      <c r="B10" s="15"/>
      <c r="C10" s="397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98">
        <f t="shared" si="0"/>
        <v>39743</v>
      </c>
      <c r="B11" s="3"/>
      <c r="C11" s="397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98">
        <f t="shared" si="0"/>
        <v>39750</v>
      </c>
      <c r="B12" s="3"/>
      <c r="C12" s="397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98">
        <f t="shared" si="0"/>
        <v>39757</v>
      </c>
      <c r="B13" s="11"/>
      <c r="C13" s="397"/>
      <c r="D13" s="11"/>
      <c r="E13" s="11"/>
      <c r="F13" s="11"/>
      <c r="G13" s="11"/>
      <c r="H13" s="3"/>
      <c r="I13" s="3"/>
      <c r="J13" s="3"/>
      <c r="K13" s="3"/>
      <c r="L13" s="3"/>
    </row>
    <row r="14" spans="1:12" ht="12.75">
      <c r="A14" s="398">
        <f t="shared" si="0"/>
        <v>39764</v>
      </c>
      <c r="B14" s="15"/>
      <c r="C14" s="399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98">
        <f t="shared" si="0"/>
        <v>39771</v>
      </c>
      <c r="B15" s="15"/>
      <c r="C15" s="397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98">
        <f t="shared" si="0"/>
        <v>39778</v>
      </c>
      <c r="B16" s="15"/>
      <c r="C16" s="397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98">
        <f t="shared" si="0"/>
        <v>39785</v>
      </c>
      <c r="B17" s="3"/>
      <c r="C17" s="397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98">
        <f t="shared" si="0"/>
        <v>39792</v>
      </c>
      <c r="B18" s="3"/>
      <c r="C18" s="397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98">
        <f t="shared" si="0"/>
        <v>39799</v>
      </c>
      <c r="B19" s="11"/>
      <c r="C19" s="397"/>
      <c r="D19" s="11"/>
      <c r="E19" s="11"/>
      <c r="F19" s="11"/>
      <c r="G19" s="11"/>
      <c r="H19" s="3"/>
      <c r="I19" s="3"/>
      <c r="J19" s="3"/>
      <c r="K19" s="3"/>
      <c r="L19" s="3"/>
    </row>
    <row r="20" spans="1:12" ht="12.75">
      <c r="A20" s="398">
        <f t="shared" si="0"/>
        <v>39806</v>
      </c>
      <c r="B20" s="15"/>
      <c r="C20" s="397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98">
        <f t="shared" si="0"/>
        <v>39813</v>
      </c>
      <c r="B21" s="15"/>
      <c r="C21" s="399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98">
        <f t="shared" si="0"/>
        <v>39820</v>
      </c>
      <c r="B22" s="15"/>
      <c r="C22" s="397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98">
        <f t="shared" si="0"/>
        <v>39827</v>
      </c>
      <c r="B23" s="3"/>
      <c r="C23" s="397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98">
        <f t="shared" si="0"/>
        <v>39834</v>
      </c>
      <c r="B24" s="3"/>
      <c r="C24" s="397"/>
      <c r="D24" s="3"/>
      <c r="E24" s="3"/>
      <c r="F24" s="3"/>
      <c r="G24" s="3"/>
      <c r="H24" s="3"/>
      <c r="I24" s="10"/>
      <c r="J24" s="3"/>
      <c r="K24" s="3"/>
      <c r="L24" s="3"/>
    </row>
    <row r="25" spans="1:12" ht="12.75">
      <c r="A25" s="398">
        <f t="shared" si="0"/>
        <v>39841</v>
      </c>
      <c r="B25" s="11"/>
      <c r="C25" s="397"/>
      <c r="D25" s="11"/>
      <c r="E25" s="11"/>
      <c r="F25" s="11"/>
      <c r="G25" s="11"/>
      <c r="H25" s="3"/>
      <c r="I25" s="11"/>
      <c r="J25" s="3"/>
      <c r="K25" s="3"/>
      <c r="L25" s="3"/>
    </row>
    <row r="26" spans="1:12" ht="12.75">
      <c r="A26" s="398">
        <f t="shared" si="0"/>
        <v>39848</v>
      </c>
      <c r="B26" s="15"/>
      <c r="C26" s="397"/>
      <c r="D26" s="19"/>
      <c r="E26" s="19"/>
      <c r="F26" s="19"/>
      <c r="G26" s="19"/>
      <c r="H26" s="3"/>
      <c r="I26" s="11"/>
      <c r="J26" s="3"/>
      <c r="K26" s="3"/>
      <c r="L26" s="3"/>
    </row>
    <row r="27" spans="1:12" ht="12.75">
      <c r="A27" s="398">
        <f t="shared" si="0"/>
        <v>39855</v>
      </c>
      <c r="B27" s="15"/>
      <c r="C27" s="397"/>
      <c r="D27" s="3"/>
      <c r="E27" s="3"/>
      <c r="F27" s="3"/>
      <c r="G27" s="3"/>
      <c r="H27" s="3"/>
      <c r="I27" s="11"/>
      <c r="J27" s="3"/>
      <c r="K27" s="3"/>
      <c r="L27" s="3"/>
    </row>
    <row r="28" spans="1:12" ht="12.75">
      <c r="A28" s="398">
        <f t="shared" si="0"/>
        <v>39862</v>
      </c>
      <c r="B28" s="15"/>
      <c r="C28" s="399"/>
      <c r="D28" s="3"/>
      <c r="E28" s="3"/>
      <c r="F28" s="3"/>
      <c r="G28" s="3"/>
      <c r="H28" s="3"/>
      <c r="I28" s="11"/>
      <c r="J28" s="3"/>
      <c r="K28" s="3"/>
      <c r="L28" s="3"/>
    </row>
    <row r="29" spans="1:12" ht="12.75">
      <c r="A29" s="398">
        <f t="shared" si="0"/>
        <v>39869</v>
      </c>
      <c r="B29" s="3"/>
      <c r="C29" s="397"/>
      <c r="D29" s="3"/>
      <c r="E29" s="3"/>
      <c r="F29" s="3"/>
      <c r="G29" s="3"/>
      <c r="H29" s="3"/>
      <c r="I29" s="11"/>
      <c r="J29" s="3"/>
      <c r="K29" s="3"/>
      <c r="L29" s="3"/>
    </row>
    <row r="30" spans="1:12" ht="12.75">
      <c r="A30" s="398">
        <f t="shared" si="0"/>
        <v>39876</v>
      </c>
      <c r="B30" s="3"/>
      <c r="C30" s="397"/>
      <c r="D30" s="3"/>
      <c r="E30" s="3"/>
      <c r="F30" s="3"/>
      <c r="G30" s="3"/>
      <c r="H30" s="3"/>
      <c r="I30" s="11"/>
      <c r="J30" s="3"/>
      <c r="K30" s="3"/>
      <c r="L30" s="3"/>
    </row>
    <row r="31" spans="1:12" ht="12.75">
      <c r="A31" s="398">
        <f t="shared" si="0"/>
        <v>39883</v>
      </c>
      <c r="B31" s="11"/>
      <c r="C31" s="397"/>
      <c r="D31" s="11"/>
      <c r="E31" s="11"/>
      <c r="F31" s="11"/>
      <c r="G31" s="11"/>
      <c r="H31" s="3"/>
      <c r="I31" s="11"/>
      <c r="J31" s="3"/>
      <c r="K31" s="3"/>
      <c r="L31" s="3"/>
    </row>
    <row r="32" spans="1:12" ht="12.75">
      <c r="A32" s="398">
        <f t="shared" si="0"/>
        <v>39890</v>
      </c>
      <c r="B32" s="15"/>
      <c r="C32" s="397"/>
      <c r="D32" s="3"/>
      <c r="E32" s="3"/>
      <c r="F32" s="3"/>
      <c r="G32" s="3"/>
      <c r="H32" s="3"/>
      <c r="I32" s="11"/>
      <c r="J32" s="3"/>
      <c r="K32" s="3"/>
      <c r="L32" s="3"/>
    </row>
    <row r="33" spans="1:12" ht="12.75">
      <c r="A33" s="398">
        <f t="shared" si="0"/>
        <v>39897</v>
      </c>
      <c r="B33" s="15"/>
      <c r="C33" s="397"/>
      <c r="D33" s="3"/>
      <c r="E33" s="3"/>
      <c r="F33" s="3"/>
      <c r="G33" s="3"/>
      <c r="H33" s="3"/>
      <c r="I33" s="11"/>
      <c r="J33" s="3"/>
      <c r="K33" s="3"/>
      <c r="L33" s="3"/>
    </row>
    <row r="34" spans="1:12" ht="12.75">
      <c r="A34" s="398">
        <f t="shared" si="0"/>
        <v>39904</v>
      </c>
      <c r="B34" s="15"/>
      <c r="C34" s="397"/>
      <c r="D34" s="3"/>
      <c r="E34" s="3"/>
      <c r="F34" s="3"/>
      <c r="G34" s="3"/>
      <c r="H34" s="3"/>
      <c r="I34" s="11"/>
      <c r="J34" s="3"/>
      <c r="K34" s="3"/>
      <c r="L34" s="3"/>
    </row>
    <row r="35" spans="1:12" ht="12.75">
      <c r="A35" s="398">
        <f t="shared" si="0"/>
        <v>39911</v>
      </c>
      <c r="B35" s="3"/>
      <c r="C35" s="399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98">
        <f t="shared" si="0"/>
        <v>39918</v>
      </c>
      <c r="B36" s="3"/>
      <c r="C36" s="397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98">
        <f t="shared" si="0"/>
        <v>39925</v>
      </c>
      <c r="B37" s="3"/>
      <c r="C37" s="397"/>
      <c r="D37" s="3"/>
      <c r="E37" s="11"/>
      <c r="F37" s="11"/>
      <c r="G37" s="11"/>
      <c r="H37" s="3"/>
      <c r="I37" s="3"/>
      <c r="J37" s="3"/>
      <c r="K37" s="11"/>
      <c r="L37" s="3"/>
    </row>
    <row r="38" spans="1:12" ht="12.75">
      <c r="A38" s="398">
        <f t="shared" si="0"/>
        <v>39932</v>
      </c>
      <c r="B38" s="3"/>
      <c r="C38" s="397"/>
      <c r="D38" s="11"/>
      <c r="E38" s="11"/>
      <c r="F38" s="3"/>
      <c r="G38" s="3"/>
      <c r="H38" s="3"/>
      <c r="I38" s="11"/>
      <c r="J38" s="3"/>
      <c r="K38" s="3"/>
      <c r="L38" s="3"/>
    </row>
    <row r="39" spans="1:12" ht="12.75">
      <c r="A39" s="398">
        <f t="shared" si="0"/>
        <v>39939</v>
      </c>
      <c r="B39" s="3"/>
      <c r="C39" s="397"/>
      <c r="D39" s="11"/>
      <c r="E39" s="11"/>
      <c r="F39" s="3"/>
      <c r="G39" s="3"/>
      <c r="H39" s="3"/>
      <c r="I39" s="11"/>
      <c r="J39" s="20"/>
      <c r="K39" s="3"/>
      <c r="L39" s="3"/>
    </row>
    <row r="40" spans="1:12" ht="12.75">
      <c r="A40" s="398">
        <f t="shared" si="0"/>
        <v>39946</v>
      </c>
      <c r="B40" s="3"/>
      <c r="C40" s="397"/>
      <c r="D40" s="11"/>
      <c r="E40" s="18"/>
      <c r="F40" s="3"/>
      <c r="G40" s="3"/>
      <c r="H40" s="3"/>
      <c r="I40" s="3"/>
      <c r="J40" s="3"/>
      <c r="K40" s="3"/>
      <c r="L40" s="3"/>
    </row>
    <row r="41" spans="1:12" ht="12.75">
      <c r="A41" s="398">
        <f t="shared" si="0"/>
        <v>39953</v>
      </c>
      <c r="B41" s="3"/>
      <c r="C41" s="397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98">
        <f t="shared" si="0"/>
        <v>39960</v>
      </c>
      <c r="B42" s="3"/>
      <c r="C42" s="399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98">
        <f t="shared" si="0"/>
        <v>39967</v>
      </c>
      <c r="B43" s="11"/>
      <c r="C43" s="397"/>
      <c r="D43" s="11"/>
      <c r="E43" s="11"/>
      <c r="F43" s="11"/>
      <c r="G43" s="11"/>
      <c r="H43" s="3"/>
      <c r="I43" s="3"/>
      <c r="J43" s="3"/>
      <c r="K43" s="3"/>
      <c r="L43" s="3"/>
    </row>
    <row r="44" spans="1:12" ht="12.75">
      <c r="A44" s="398">
        <f t="shared" si="0"/>
        <v>39974</v>
      </c>
      <c r="B44" s="15"/>
      <c r="C44" s="397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98"/>
      <c r="B45" s="15"/>
      <c r="C45" s="397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98"/>
      <c r="B46" s="15"/>
      <c r="C46" s="397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98"/>
      <c r="B47" s="3"/>
      <c r="C47" s="397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98"/>
      <c r="B48" s="3"/>
      <c r="C48" s="397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98"/>
      <c r="B49" s="11"/>
      <c r="C49" s="396"/>
      <c r="D49" s="11"/>
      <c r="E49" s="11"/>
      <c r="F49" s="11"/>
      <c r="G49" s="11"/>
      <c r="H49" s="3"/>
      <c r="I49" s="3"/>
      <c r="J49" s="3"/>
      <c r="K49" s="3"/>
      <c r="L49" s="3"/>
    </row>
    <row r="50" spans="1:12" ht="12.75">
      <c r="A50" s="398"/>
      <c r="B50" s="15"/>
      <c r="C50" s="397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98"/>
      <c r="B51" s="15"/>
      <c r="C51" s="397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98"/>
      <c r="B52" s="15"/>
      <c r="C52" s="397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96"/>
      <c r="B53" s="3"/>
      <c r="C53" s="397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96"/>
      <c r="B54" s="3"/>
      <c r="C54" s="397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96"/>
      <c r="B55" s="11"/>
      <c r="C55" s="396"/>
      <c r="D55" s="11"/>
      <c r="E55" s="11"/>
      <c r="F55" s="11"/>
      <c r="G55" s="11"/>
      <c r="H55" s="3"/>
      <c r="I55" s="3"/>
      <c r="J55" s="3"/>
      <c r="K55" s="3"/>
      <c r="L55" s="3"/>
    </row>
    <row r="56" spans="1:12" ht="12.75">
      <c r="A56" s="396"/>
      <c r="B56" s="15"/>
      <c r="C56" s="397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96"/>
      <c r="B57" s="15"/>
      <c r="C57" s="397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96"/>
      <c r="B58" s="15"/>
      <c r="C58" s="397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96"/>
      <c r="B59" s="3"/>
      <c r="C59" s="397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96"/>
      <c r="B60" s="3"/>
      <c r="C60" s="397"/>
      <c r="D60" s="3"/>
      <c r="E60" s="3"/>
      <c r="F60" s="3"/>
      <c r="G60" s="3"/>
      <c r="H60" s="3"/>
      <c r="I60" s="10"/>
      <c r="J60" s="3"/>
      <c r="K60" s="3"/>
      <c r="L60" s="3"/>
    </row>
    <row r="61" spans="1:12" ht="12.75">
      <c r="A61" s="396"/>
      <c r="B61" s="11"/>
      <c r="C61" s="396"/>
      <c r="D61" s="11"/>
      <c r="E61" s="11"/>
      <c r="F61" s="11"/>
      <c r="G61" s="11"/>
      <c r="H61" s="3"/>
      <c r="I61" s="11"/>
      <c r="J61" s="3"/>
      <c r="K61" s="3"/>
      <c r="L61" s="3"/>
    </row>
    <row r="62" spans="1:12" ht="12.75">
      <c r="A62" s="396"/>
      <c r="B62" s="15"/>
      <c r="C62" s="399"/>
      <c r="D62" s="19"/>
      <c r="E62" s="19"/>
      <c r="F62" s="19"/>
      <c r="G62" s="19"/>
      <c r="H62" s="3"/>
      <c r="I62" s="11"/>
      <c r="J62" s="3"/>
      <c r="K62" s="3"/>
      <c r="L62" s="3"/>
    </row>
    <row r="63" spans="1:12" ht="12.75">
      <c r="A63" s="396"/>
      <c r="B63" s="15"/>
      <c r="C63" s="397"/>
      <c r="D63" s="3"/>
      <c r="E63" s="3"/>
      <c r="F63" s="3"/>
      <c r="G63" s="3"/>
      <c r="H63" s="3"/>
      <c r="I63" s="11"/>
      <c r="J63" s="3"/>
      <c r="K63" s="3"/>
      <c r="L63" s="3"/>
    </row>
    <row r="64" spans="1:12" ht="12.75">
      <c r="A64" s="396"/>
      <c r="B64" s="15"/>
      <c r="C64" s="397"/>
      <c r="D64" s="3"/>
      <c r="E64" s="3"/>
      <c r="F64" s="3"/>
      <c r="G64" s="3"/>
      <c r="H64" s="3"/>
      <c r="I64" s="11"/>
      <c r="J64" s="3"/>
      <c r="K64" s="3"/>
      <c r="L64" s="3"/>
    </row>
    <row r="65" spans="1:12" ht="12.75">
      <c r="A65" s="396"/>
      <c r="B65" s="3"/>
      <c r="C65" s="397"/>
      <c r="D65" s="3"/>
      <c r="E65" s="3"/>
      <c r="F65" s="3"/>
      <c r="G65" s="3"/>
      <c r="H65" s="3"/>
      <c r="I65" s="11"/>
      <c r="J65" s="3"/>
      <c r="K65" s="3"/>
      <c r="L65" s="3"/>
    </row>
    <row r="66" spans="1:12" ht="12.75">
      <c r="A66" s="396"/>
      <c r="B66" s="3"/>
      <c r="C66" s="397"/>
      <c r="D66" s="3"/>
      <c r="E66" s="3"/>
      <c r="F66" s="3"/>
      <c r="G66" s="3"/>
      <c r="H66" s="3"/>
      <c r="I66" s="11"/>
      <c r="J66" s="3"/>
      <c r="K66" s="3"/>
      <c r="L66" s="3"/>
    </row>
    <row r="67" spans="1:12" ht="12.75">
      <c r="A67" s="396"/>
      <c r="B67" s="11"/>
      <c r="C67" s="396"/>
      <c r="D67" s="11"/>
      <c r="E67" s="11"/>
      <c r="F67" s="11"/>
      <c r="G67" s="11"/>
      <c r="H67" s="3"/>
      <c r="I67" s="11"/>
      <c r="J67" s="3"/>
      <c r="K67" s="3"/>
      <c r="L67" s="3"/>
    </row>
    <row r="68" spans="1:12" ht="12.75">
      <c r="A68" s="396"/>
      <c r="B68" s="15"/>
      <c r="C68" s="397"/>
      <c r="D68" s="3"/>
      <c r="E68" s="3"/>
      <c r="F68" s="3"/>
      <c r="G68" s="3"/>
      <c r="H68" s="3"/>
      <c r="I68" s="11"/>
      <c r="J68" s="3"/>
      <c r="K68" s="3"/>
      <c r="L68" s="3"/>
    </row>
    <row r="69" spans="1:12" ht="12.75">
      <c r="A69" s="396"/>
      <c r="B69" s="15"/>
      <c r="C69" s="397"/>
      <c r="D69" s="3"/>
      <c r="E69" s="3"/>
      <c r="F69" s="3"/>
      <c r="G69" s="3"/>
      <c r="H69" s="3"/>
      <c r="I69" s="11"/>
      <c r="J69" s="3"/>
      <c r="K69" s="3"/>
      <c r="L69" s="3"/>
    </row>
    <row r="70" spans="1:12" ht="12.75">
      <c r="A70" s="396"/>
      <c r="B70" s="15"/>
      <c r="C70" s="397"/>
      <c r="D70" s="3"/>
      <c r="E70" s="3"/>
      <c r="F70" s="3"/>
      <c r="G70" s="3"/>
      <c r="H70" s="3"/>
      <c r="I70" s="11"/>
      <c r="J70" s="3"/>
      <c r="K70" s="3"/>
      <c r="L70" s="3"/>
    </row>
    <row r="71" spans="1:12" ht="12.75">
      <c r="A71" s="397"/>
      <c r="B71" s="3"/>
      <c r="C71" s="397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97"/>
      <c r="B72" s="3"/>
      <c r="C72" s="397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97"/>
      <c r="B73" s="3"/>
      <c r="C73" s="397"/>
      <c r="D73" s="3"/>
      <c r="E73" s="3"/>
      <c r="F73" s="3"/>
      <c r="G73" s="3"/>
      <c r="H73" s="3"/>
      <c r="I73" s="3"/>
      <c r="J73" s="3"/>
      <c r="K73" s="3"/>
      <c r="L73" s="3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B5" sqref="B5"/>
    </sheetView>
  </sheetViews>
  <sheetFormatPr defaultColWidth="9.140625" defaultRowHeight="12.75"/>
  <cols>
    <col min="1" max="1" width="33.00390625" style="0" customWidth="1"/>
    <col min="2" max="2" width="17.00390625" style="0" customWidth="1"/>
  </cols>
  <sheetData>
    <row r="2" ht="12.75">
      <c r="B2" s="17" t="s">
        <v>33</v>
      </c>
    </row>
    <row r="4" ht="12.75">
      <c r="A4" s="17" t="s">
        <v>34</v>
      </c>
    </row>
    <row r="5" ht="12.75">
      <c r="A5" t="s">
        <v>35</v>
      </c>
    </row>
    <row r="6" spans="1:6" ht="12.75">
      <c r="A6" t="s">
        <v>90</v>
      </c>
      <c r="E6" s="46"/>
      <c r="F6" s="46"/>
    </row>
    <row r="7" ht="12.75">
      <c r="A7" t="s">
        <v>91</v>
      </c>
    </row>
    <row r="8" ht="12.75">
      <c r="A8" t="s">
        <v>92</v>
      </c>
    </row>
    <row r="9" ht="12.75">
      <c r="A9" t="s">
        <v>113</v>
      </c>
    </row>
    <row r="10" ht="12.75">
      <c r="A10" t="s">
        <v>144</v>
      </c>
    </row>
    <row r="11" ht="12.75">
      <c r="A11" t="s">
        <v>135</v>
      </c>
    </row>
    <row r="14" ht="12.75">
      <c r="A14" s="17" t="s">
        <v>88</v>
      </c>
    </row>
    <row r="15" ht="12.75">
      <c r="A15" t="s">
        <v>146</v>
      </c>
    </row>
    <row r="16" ht="12.75">
      <c r="A16" t="s">
        <v>146</v>
      </c>
    </row>
    <row r="17" ht="12.75">
      <c r="A17" t="s">
        <v>147</v>
      </c>
    </row>
    <row r="18" ht="12.75">
      <c r="A18" t="s">
        <v>148</v>
      </c>
    </row>
    <row r="19" ht="12.75">
      <c r="A19" t="s">
        <v>148</v>
      </c>
    </row>
    <row r="20" ht="12.75">
      <c r="A20" t="s">
        <v>148</v>
      </c>
    </row>
    <row r="21" ht="12.75">
      <c r="A21" t="s">
        <v>148</v>
      </c>
    </row>
    <row r="22" ht="12.75">
      <c r="A22" t="s">
        <v>149</v>
      </c>
    </row>
    <row r="23" ht="12.75">
      <c r="A23" t="s">
        <v>150</v>
      </c>
    </row>
    <row r="24" ht="12.75">
      <c r="A24" t="s">
        <v>150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2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9.7109375" style="0" customWidth="1"/>
    <col min="3" max="3" width="4.28125" style="0" customWidth="1"/>
    <col min="4" max="4" width="11.140625" style="0" customWidth="1"/>
    <col min="5" max="6" width="11.7109375" style="0" customWidth="1"/>
    <col min="7" max="7" width="10.7109375" style="0" customWidth="1"/>
    <col min="8" max="9" width="11.28125" style="0" customWidth="1"/>
    <col min="10" max="10" width="12.140625" style="0" customWidth="1"/>
    <col min="11" max="11" width="11.140625" style="0" customWidth="1"/>
    <col min="12" max="12" width="12.00390625" style="0" customWidth="1"/>
    <col min="13" max="13" width="10.7109375" style="0" customWidth="1"/>
    <col min="14" max="15" width="10.8515625" style="0" customWidth="1"/>
    <col min="16" max="16" width="10.140625" style="0" customWidth="1"/>
    <col min="17" max="17" width="11.00390625" style="0" customWidth="1"/>
    <col min="18" max="18" width="10.421875" style="0" customWidth="1"/>
    <col min="19" max="16384" width="0" style="0" hidden="1" customWidth="1"/>
  </cols>
  <sheetData>
    <row r="2" spans="5:13" ht="12.75">
      <c r="E2" s="7"/>
      <c r="F2" s="7"/>
      <c r="J2" s="7" t="s">
        <v>151</v>
      </c>
      <c r="K2" s="7"/>
      <c r="L2" s="7"/>
      <c r="M2" s="7"/>
    </row>
    <row r="3" spans="1:18" ht="13.5" thickBot="1">
      <c r="A3" s="9" t="s">
        <v>37</v>
      </c>
      <c r="B3" s="72" t="s">
        <v>14</v>
      </c>
      <c r="C3" s="9"/>
      <c r="D3" s="447" t="s">
        <v>57</v>
      </c>
      <c r="E3" s="448"/>
      <c r="F3" s="449"/>
      <c r="G3" s="463" t="s">
        <v>58</v>
      </c>
      <c r="H3" s="464"/>
      <c r="I3" s="465"/>
      <c r="J3" s="447" t="s">
        <v>59</v>
      </c>
      <c r="K3" s="448"/>
      <c r="L3" s="449"/>
      <c r="M3" s="447" t="s">
        <v>60</v>
      </c>
      <c r="N3" s="450"/>
      <c r="O3" s="451"/>
      <c r="P3" s="447" t="s">
        <v>86</v>
      </c>
      <c r="Q3" s="450"/>
      <c r="R3" s="451"/>
    </row>
    <row r="4" spans="1:18" ht="13.5" thickBot="1">
      <c r="A4" s="11"/>
      <c r="B4" s="73"/>
      <c r="C4" s="68"/>
      <c r="D4" s="247" t="s">
        <v>15</v>
      </c>
      <c r="E4" s="248" t="s">
        <v>16</v>
      </c>
      <c r="F4" s="249" t="s">
        <v>51</v>
      </c>
      <c r="G4" s="299" t="s">
        <v>15</v>
      </c>
      <c r="H4" s="299" t="s">
        <v>16</v>
      </c>
      <c r="I4" s="299" t="s">
        <v>51</v>
      </c>
      <c r="J4" s="133" t="s">
        <v>15</v>
      </c>
      <c r="K4" s="134" t="s">
        <v>16</v>
      </c>
      <c r="L4" s="135" t="s">
        <v>51</v>
      </c>
      <c r="M4" s="252" t="s">
        <v>15</v>
      </c>
      <c r="N4" s="253" t="s">
        <v>16</v>
      </c>
      <c r="O4" s="254" t="s">
        <v>51</v>
      </c>
      <c r="P4" s="275" t="s">
        <v>15</v>
      </c>
      <c r="Q4" s="276" t="s">
        <v>16</v>
      </c>
      <c r="R4" s="277" t="s">
        <v>51</v>
      </c>
    </row>
    <row r="5" spans="1:18" s="81" customFormat="1" ht="12.75">
      <c r="A5" s="231">
        <v>1</v>
      </c>
      <c r="B5" s="232">
        <f>Notes!F1</f>
        <v>39701</v>
      </c>
      <c r="C5" s="233" t="s">
        <v>25</v>
      </c>
      <c r="D5" s="250"/>
      <c r="E5" s="420" t="s">
        <v>145</v>
      </c>
      <c r="F5" s="270"/>
      <c r="G5" s="300"/>
      <c r="H5" s="420" t="s">
        <v>145</v>
      </c>
      <c r="I5" s="302"/>
      <c r="J5" s="244"/>
      <c r="K5" s="420" t="s">
        <v>145</v>
      </c>
      <c r="L5" s="359"/>
      <c r="M5" s="255"/>
      <c r="N5" s="420" t="s">
        <v>145</v>
      </c>
      <c r="O5" s="346"/>
      <c r="P5" s="387"/>
      <c r="Q5" s="420" t="s">
        <v>145</v>
      </c>
      <c r="R5" s="278"/>
    </row>
    <row r="6" spans="1:18" ht="13.5" thickBot="1">
      <c r="A6" s="45"/>
      <c r="B6" s="74"/>
      <c r="C6" s="71" t="s">
        <v>26</v>
      </c>
      <c r="D6" s="137"/>
      <c r="E6" s="260"/>
      <c r="F6" s="271"/>
      <c r="G6" s="303"/>
      <c r="H6" s="304"/>
      <c r="I6" s="305"/>
      <c r="J6" s="384"/>
      <c r="K6" s="360"/>
      <c r="L6" s="361"/>
      <c r="M6" s="138"/>
      <c r="N6" s="328"/>
      <c r="O6" s="390"/>
      <c r="P6" s="388"/>
      <c r="Q6" s="334"/>
      <c r="R6" s="140"/>
    </row>
    <row r="7" spans="1:18" s="81" customFormat="1" ht="12.75">
      <c r="A7" s="231">
        <v>2</v>
      </c>
      <c r="B7" s="232">
        <f>SUM(B5+7)</f>
        <v>39708</v>
      </c>
      <c r="C7" s="237" t="s">
        <v>25</v>
      </c>
      <c r="D7" s="250"/>
      <c r="E7" s="251"/>
      <c r="F7" s="270"/>
      <c r="G7" s="300"/>
      <c r="H7" s="301"/>
      <c r="I7" s="302"/>
      <c r="J7" s="244"/>
      <c r="K7" s="358"/>
      <c r="L7" s="359"/>
      <c r="M7" s="255"/>
      <c r="N7" s="327"/>
      <c r="O7" s="346"/>
      <c r="P7" s="387"/>
      <c r="Q7" s="333"/>
      <c r="R7" s="278"/>
    </row>
    <row r="8" spans="1:18" ht="12.75">
      <c r="A8" s="45"/>
      <c r="B8" s="74"/>
      <c r="C8" s="71" t="s">
        <v>26</v>
      </c>
      <c r="D8" s="137"/>
      <c r="E8" s="260"/>
      <c r="F8" s="271"/>
      <c r="G8" s="303"/>
      <c r="H8" s="304"/>
      <c r="I8" s="305"/>
      <c r="J8" s="384"/>
      <c r="K8" s="360"/>
      <c r="L8" s="361"/>
      <c r="M8" s="138"/>
      <c r="N8" s="328"/>
      <c r="O8" s="390"/>
      <c r="P8" s="388"/>
      <c r="Q8" s="334"/>
      <c r="R8" s="140"/>
    </row>
    <row r="9" spans="1:18" s="81" customFormat="1" ht="12.75">
      <c r="A9" s="231">
        <v>3</v>
      </c>
      <c r="B9" s="232">
        <f>SUM(B7+7)</f>
        <v>39715</v>
      </c>
      <c r="C9" s="237" t="s">
        <v>25</v>
      </c>
      <c r="D9" s="234"/>
      <c r="E9" s="238"/>
      <c r="F9" s="273"/>
      <c r="G9" s="306"/>
      <c r="H9" s="307"/>
      <c r="I9" s="306"/>
      <c r="J9" s="306"/>
      <c r="K9" s="239"/>
      <c r="L9" s="359"/>
      <c r="M9" s="306"/>
      <c r="N9" s="235"/>
      <c r="O9" s="350"/>
      <c r="P9" s="342"/>
      <c r="Q9" s="241"/>
      <c r="R9" s="236"/>
    </row>
    <row r="10" spans="1:18" s="93" customFormat="1" ht="12.75">
      <c r="A10" s="90"/>
      <c r="B10" s="91"/>
      <c r="C10" s="92" t="s">
        <v>26</v>
      </c>
      <c r="D10" s="295"/>
      <c r="E10" s="142"/>
      <c r="F10" s="272"/>
      <c r="G10" s="309"/>
      <c r="H10" s="310"/>
      <c r="I10" s="312"/>
      <c r="J10" s="150"/>
      <c r="K10" s="362"/>
      <c r="L10" s="363"/>
      <c r="M10" s="143"/>
      <c r="N10" s="149"/>
      <c r="O10" s="350"/>
      <c r="P10" s="343"/>
      <c r="Q10" s="139"/>
      <c r="R10" s="136"/>
    </row>
    <row r="11" spans="1:18" s="81" customFormat="1" ht="12.75">
      <c r="A11" s="231">
        <v>4</v>
      </c>
      <c r="B11" s="232">
        <f>SUM(B9+7)</f>
        <v>39722</v>
      </c>
      <c r="C11" s="237" t="s">
        <v>25</v>
      </c>
      <c r="D11" s="234"/>
      <c r="E11" s="238"/>
      <c r="F11" s="273"/>
      <c r="G11" s="306"/>
      <c r="H11" s="307"/>
      <c r="I11" s="306"/>
      <c r="J11" s="244"/>
      <c r="K11" s="239"/>
      <c r="L11" s="359"/>
      <c r="M11" s="235"/>
      <c r="N11" s="235"/>
      <c r="O11" s="350"/>
      <c r="P11" s="342"/>
      <c r="Q11" s="241"/>
      <c r="R11" s="236"/>
    </row>
    <row r="12" spans="1:18" s="93" customFormat="1" ht="12.75">
      <c r="A12" s="90"/>
      <c r="B12" s="91"/>
      <c r="C12" s="92" t="s">
        <v>26</v>
      </c>
      <c r="D12" s="296"/>
      <c r="E12" s="142"/>
      <c r="F12" s="272"/>
      <c r="G12" s="312"/>
      <c r="H12" s="310"/>
      <c r="I12" s="312"/>
      <c r="J12" s="150"/>
      <c r="K12" s="147"/>
      <c r="L12" s="363"/>
      <c r="M12" s="149"/>
      <c r="N12" s="149"/>
      <c r="O12" s="350"/>
      <c r="P12" s="345"/>
      <c r="Q12" s="139"/>
      <c r="R12" s="136"/>
    </row>
    <row r="13" spans="1:18" s="81" customFormat="1" ht="12.75">
      <c r="A13" s="231">
        <v>5</v>
      </c>
      <c r="B13" s="232">
        <f>SUM(B11+7)</f>
        <v>39729</v>
      </c>
      <c r="C13" s="237" t="s">
        <v>25</v>
      </c>
      <c r="D13" s="234"/>
      <c r="E13" s="238"/>
      <c r="F13" s="298"/>
      <c r="G13" s="306"/>
      <c r="H13" s="307"/>
      <c r="I13" s="298"/>
      <c r="J13" s="244"/>
      <c r="K13" s="239"/>
      <c r="L13" s="298"/>
      <c r="M13" s="240"/>
      <c r="N13" s="235"/>
      <c r="O13" s="298"/>
      <c r="P13" s="342"/>
      <c r="Q13" s="241"/>
      <c r="R13" s="298"/>
    </row>
    <row r="14" spans="1:18" ht="12.75">
      <c r="A14" s="90"/>
      <c r="B14" s="91"/>
      <c r="C14" s="92" t="s">
        <v>26</v>
      </c>
      <c r="D14" s="146"/>
      <c r="E14" s="142"/>
      <c r="F14" s="146"/>
      <c r="G14" s="312"/>
      <c r="H14" s="310"/>
      <c r="I14" s="146"/>
      <c r="J14" s="150"/>
      <c r="K14" s="147"/>
      <c r="L14" s="146"/>
      <c r="M14" s="148"/>
      <c r="N14" s="149"/>
      <c r="O14" s="146"/>
      <c r="P14" s="343"/>
      <c r="Q14" s="139"/>
      <c r="R14" s="146"/>
    </row>
    <row r="15" spans="1:18" s="81" customFormat="1" ht="12.75">
      <c r="A15" s="231">
        <v>6</v>
      </c>
      <c r="B15" s="232">
        <f>SUM(B13+7)</f>
        <v>39736</v>
      </c>
      <c r="C15" s="237" t="s">
        <v>25</v>
      </c>
      <c r="D15" s="234"/>
      <c r="E15" s="238"/>
      <c r="F15" s="273"/>
      <c r="G15" s="306"/>
      <c r="H15" s="307"/>
      <c r="I15" s="316"/>
      <c r="J15" s="244"/>
      <c r="K15" s="239"/>
      <c r="L15" s="359"/>
      <c r="M15" s="391"/>
      <c r="N15" s="235"/>
      <c r="O15" s="350"/>
      <c r="P15" s="342"/>
      <c r="Q15" s="241"/>
      <c r="R15" s="236"/>
    </row>
    <row r="16" spans="1:18" s="93" customFormat="1" ht="12.75" customHeight="1">
      <c r="A16" s="90"/>
      <c r="B16" s="91"/>
      <c r="C16" s="92" t="s">
        <v>26</v>
      </c>
      <c r="D16" s="146"/>
      <c r="E16" s="142"/>
      <c r="F16" s="272"/>
      <c r="G16" s="312"/>
      <c r="H16" s="310"/>
      <c r="I16" s="309"/>
      <c r="J16" s="150"/>
      <c r="K16" s="147"/>
      <c r="L16" s="363"/>
      <c r="M16" s="349"/>
      <c r="N16" s="143"/>
      <c r="O16" s="350"/>
      <c r="P16" s="343"/>
      <c r="Q16" s="139"/>
      <c r="R16" s="136"/>
    </row>
    <row r="17" spans="1:18" s="81" customFormat="1" ht="12.75">
      <c r="A17" s="231">
        <v>7</v>
      </c>
      <c r="B17" s="232">
        <f>SUM(B15+7)</f>
        <v>39743</v>
      </c>
      <c r="C17" s="237" t="s">
        <v>25</v>
      </c>
      <c r="D17" s="234"/>
      <c r="E17" s="238"/>
      <c r="F17" s="273"/>
      <c r="G17" s="306"/>
      <c r="H17" s="307"/>
      <c r="I17" s="308"/>
      <c r="J17" s="244"/>
      <c r="K17" s="239"/>
      <c r="L17" s="359"/>
      <c r="M17" s="350"/>
      <c r="N17" s="235"/>
      <c r="O17" s="350"/>
      <c r="P17" s="342"/>
      <c r="Q17" s="241"/>
      <c r="R17" s="236"/>
    </row>
    <row r="18" spans="1:18" s="93" customFormat="1" ht="12.75">
      <c r="A18" s="90"/>
      <c r="B18" s="91"/>
      <c r="C18" s="92" t="s">
        <v>26</v>
      </c>
      <c r="D18" s="296"/>
      <c r="E18" s="142"/>
      <c r="F18" s="272"/>
      <c r="G18" s="312"/>
      <c r="H18" s="310"/>
      <c r="I18" s="311"/>
      <c r="J18" s="150"/>
      <c r="K18" s="147"/>
      <c r="L18" s="363"/>
      <c r="M18" s="347"/>
      <c r="N18" s="149"/>
      <c r="O18" s="350"/>
      <c r="P18" s="345"/>
      <c r="Q18" s="139"/>
      <c r="R18" s="136"/>
    </row>
    <row r="19" spans="1:18" s="81" customFormat="1" ht="12.75">
      <c r="A19" s="231">
        <v>8</v>
      </c>
      <c r="B19" s="232">
        <f>SUM(B17+7)</f>
        <v>39750</v>
      </c>
      <c r="C19" s="237" t="s">
        <v>25</v>
      </c>
      <c r="D19" s="234"/>
      <c r="E19" s="238"/>
      <c r="F19" s="273"/>
      <c r="G19" s="306"/>
      <c r="H19" s="307"/>
      <c r="I19" s="308"/>
      <c r="J19" s="244"/>
      <c r="K19" s="239"/>
      <c r="L19" s="359"/>
      <c r="M19" s="350"/>
      <c r="N19" s="235"/>
      <c r="O19" s="350"/>
      <c r="P19" s="342"/>
      <c r="Q19" s="241"/>
      <c r="R19" s="236"/>
    </row>
    <row r="20" spans="1:18" s="93" customFormat="1" ht="12.75">
      <c r="A20" s="90"/>
      <c r="B20" s="91"/>
      <c r="C20" s="92" t="s">
        <v>26</v>
      </c>
      <c r="D20" s="146"/>
      <c r="E20" s="142"/>
      <c r="F20" s="272"/>
      <c r="G20" s="312"/>
      <c r="H20" s="310"/>
      <c r="I20" s="311"/>
      <c r="J20" s="150"/>
      <c r="K20" s="147"/>
      <c r="L20" s="363"/>
      <c r="M20" s="347"/>
      <c r="N20" s="149"/>
      <c r="O20" s="350"/>
      <c r="P20" s="343"/>
      <c r="Q20" s="139"/>
      <c r="R20" s="136"/>
    </row>
    <row r="21" spans="1:18" s="81" customFormat="1" ht="12.75">
      <c r="A21" s="231">
        <v>9</v>
      </c>
      <c r="B21" s="232">
        <f>SUM(B19+7)</f>
        <v>39757</v>
      </c>
      <c r="C21" s="237" t="s">
        <v>25</v>
      </c>
      <c r="D21" s="234"/>
      <c r="E21" s="266"/>
      <c r="F21" s="273"/>
      <c r="G21" s="306"/>
      <c r="H21" s="266"/>
      <c r="I21" s="308"/>
      <c r="J21" s="244"/>
      <c r="K21" s="266"/>
      <c r="L21" s="359"/>
      <c r="M21" s="350"/>
      <c r="N21" s="266"/>
      <c r="O21" s="350"/>
      <c r="P21" s="342"/>
      <c r="Q21" s="266"/>
      <c r="R21" s="236"/>
    </row>
    <row r="22" spans="1:18" ht="12.75">
      <c r="A22" s="90"/>
      <c r="B22" s="91"/>
      <c r="C22" s="92" t="s">
        <v>26</v>
      </c>
      <c r="D22" s="146"/>
      <c r="E22" s="142"/>
      <c r="F22" s="272"/>
      <c r="G22" s="312"/>
      <c r="H22" s="310"/>
      <c r="I22" s="311"/>
      <c r="J22" s="150"/>
      <c r="K22" s="147"/>
      <c r="L22" s="363"/>
      <c r="M22" s="347"/>
      <c r="N22" s="148"/>
      <c r="O22" s="350"/>
      <c r="P22" s="343"/>
      <c r="Q22" s="139"/>
      <c r="R22" s="136"/>
    </row>
    <row r="23" spans="1:18" s="81" customFormat="1" ht="12.75">
      <c r="A23" s="231">
        <v>10</v>
      </c>
      <c r="B23" s="232">
        <f>SUM(B21+7)</f>
        <v>39764</v>
      </c>
      <c r="C23" s="237" t="s">
        <v>25</v>
      </c>
      <c r="D23" s="234"/>
      <c r="E23" s="238"/>
      <c r="F23" s="273"/>
      <c r="G23" s="306"/>
      <c r="H23" s="307"/>
      <c r="I23" s="308"/>
      <c r="J23" s="244"/>
      <c r="K23" s="239"/>
      <c r="L23" s="359"/>
      <c r="M23" s="350"/>
      <c r="N23" s="240"/>
      <c r="O23" s="350"/>
      <c r="P23" s="342"/>
      <c r="Q23" s="241"/>
      <c r="R23" s="236"/>
    </row>
    <row r="24" spans="1:18" ht="12.75">
      <c r="A24" s="90"/>
      <c r="B24" s="91"/>
      <c r="C24" s="92" t="s">
        <v>26</v>
      </c>
      <c r="D24" s="146"/>
      <c r="E24" s="142"/>
      <c r="F24" s="272"/>
      <c r="G24" s="312"/>
      <c r="H24" s="310"/>
      <c r="I24" s="311"/>
      <c r="J24" s="150"/>
      <c r="K24" s="147"/>
      <c r="L24" s="363"/>
      <c r="M24" s="347"/>
      <c r="N24" s="148"/>
      <c r="O24" s="350"/>
      <c r="P24" s="343"/>
      <c r="Q24" s="139"/>
      <c r="R24" s="136"/>
    </row>
    <row r="25" spans="1:18" s="81" customFormat="1" ht="12.75">
      <c r="A25" s="231">
        <v>11</v>
      </c>
      <c r="B25" s="232">
        <f>SUM(B23+7)</f>
        <v>39771</v>
      </c>
      <c r="C25" s="237" t="s">
        <v>25</v>
      </c>
      <c r="D25" s="353"/>
      <c r="E25" s="439"/>
      <c r="F25" s="298"/>
      <c r="G25" s="353"/>
      <c r="H25" s="439"/>
      <c r="I25" s="298"/>
      <c r="J25" s="353"/>
      <c r="K25" s="439"/>
      <c r="L25" s="298"/>
      <c r="M25" s="353"/>
      <c r="N25" s="439"/>
      <c r="O25" s="298"/>
      <c r="P25" s="353"/>
      <c r="Q25" s="439"/>
      <c r="R25" s="298"/>
    </row>
    <row r="26" spans="1:18" ht="12.75">
      <c r="A26" s="90"/>
      <c r="B26" s="91"/>
      <c r="C26" s="92" t="s">
        <v>26</v>
      </c>
      <c r="D26" s="279"/>
      <c r="E26" s="142"/>
      <c r="F26" s="272"/>
      <c r="G26" s="315"/>
      <c r="H26" s="310"/>
      <c r="I26" s="311"/>
      <c r="J26" s="150"/>
      <c r="K26" s="147"/>
      <c r="L26" s="363"/>
      <c r="M26" s="149"/>
      <c r="N26" s="148"/>
      <c r="O26" s="347"/>
      <c r="P26" s="343"/>
      <c r="Q26" s="139"/>
      <c r="R26" s="136"/>
    </row>
    <row r="27" spans="1:18" s="81" customFormat="1" ht="12.75">
      <c r="A27" s="231">
        <v>12</v>
      </c>
      <c r="B27" s="232">
        <f>SUM(B25+7)</f>
        <v>39778</v>
      </c>
      <c r="C27" s="237" t="s">
        <v>25</v>
      </c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</row>
    <row r="28" spans="1:18" ht="12.75">
      <c r="A28" s="90"/>
      <c r="B28" s="91"/>
      <c r="C28" s="92" t="s">
        <v>26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</row>
    <row r="29" spans="1:18" s="81" customFormat="1" ht="12.75">
      <c r="A29" s="231">
        <v>13</v>
      </c>
      <c r="B29" s="232">
        <f>SUM(B27+7)</f>
        <v>39785</v>
      </c>
      <c r="C29" s="237" t="s">
        <v>25</v>
      </c>
      <c r="D29" s="234"/>
      <c r="E29" s="238"/>
      <c r="F29" s="273"/>
      <c r="G29" s="306"/>
      <c r="H29" s="307"/>
      <c r="I29" s="308"/>
      <c r="J29" s="244"/>
      <c r="K29" s="239"/>
      <c r="L29" s="359"/>
      <c r="M29" s="235"/>
      <c r="N29" s="240"/>
      <c r="O29" s="350"/>
      <c r="P29" s="342"/>
      <c r="Q29" s="241"/>
      <c r="R29" s="236"/>
    </row>
    <row r="30" spans="1:18" ht="12.75">
      <c r="A30" s="90"/>
      <c r="B30" s="91"/>
      <c r="C30" s="92" t="s">
        <v>26</v>
      </c>
      <c r="D30" s="279"/>
      <c r="E30" s="142"/>
      <c r="F30" s="272"/>
      <c r="G30" s="315"/>
      <c r="H30" s="310"/>
      <c r="I30" s="311"/>
      <c r="J30" s="150"/>
      <c r="K30" s="147"/>
      <c r="L30" s="363"/>
      <c r="M30" s="149"/>
      <c r="N30" s="148"/>
      <c r="O30" s="347"/>
      <c r="P30" s="343"/>
      <c r="Q30" s="139"/>
      <c r="R30" s="136"/>
    </row>
    <row r="31" spans="1:18" s="81" customFormat="1" ht="12.75">
      <c r="A31" s="231">
        <v>14</v>
      </c>
      <c r="B31" s="232">
        <f>SUM(B29+7)</f>
        <v>39792</v>
      </c>
      <c r="C31" s="237" t="s">
        <v>25</v>
      </c>
      <c r="D31" s="234"/>
      <c r="E31" s="238"/>
      <c r="F31" s="298"/>
      <c r="G31" s="307"/>
      <c r="H31" s="307"/>
      <c r="I31" s="298"/>
      <c r="J31" s="244"/>
      <c r="K31" s="239"/>
      <c r="L31" s="298"/>
      <c r="M31" s="235"/>
      <c r="N31" s="240"/>
      <c r="O31" s="298"/>
      <c r="P31" s="342"/>
      <c r="Q31" s="241"/>
      <c r="R31" s="298"/>
    </row>
    <row r="32" spans="1:18" ht="12.75">
      <c r="A32" s="90"/>
      <c r="B32" s="91"/>
      <c r="C32" s="92" t="s">
        <v>26</v>
      </c>
      <c r="D32" s="146"/>
      <c r="E32" s="142"/>
      <c r="F32" s="146"/>
      <c r="G32" s="326"/>
      <c r="H32" s="310"/>
      <c r="I32" s="146"/>
      <c r="J32" s="150"/>
      <c r="K32" s="147"/>
      <c r="L32" s="146"/>
      <c r="M32" s="143"/>
      <c r="N32" s="148"/>
      <c r="O32" s="146"/>
      <c r="P32" s="343"/>
      <c r="Q32" s="139"/>
      <c r="R32" s="146"/>
    </row>
    <row r="33" spans="1:18" s="81" customFormat="1" ht="12.75">
      <c r="A33" s="231">
        <v>15</v>
      </c>
      <c r="B33" s="232">
        <f>SUM(B31+7)</f>
        <v>39799</v>
      </c>
      <c r="C33" s="237" t="s">
        <v>25</v>
      </c>
      <c r="D33" s="234"/>
      <c r="E33" s="281"/>
      <c r="F33" s="273"/>
      <c r="G33" s="308"/>
      <c r="H33" s="317"/>
      <c r="I33" s="308"/>
      <c r="J33" s="244"/>
      <c r="K33" s="239"/>
      <c r="L33" s="359"/>
      <c r="M33" s="235"/>
      <c r="N33" s="240"/>
      <c r="O33" s="350"/>
      <c r="P33" s="342"/>
      <c r="Q33" s="241"/>
      <c r="R33" s="236"/>
    </row>
    <row r="34" spans="1:18" ht="12.75">
      <c r="A34" s="90"/>
      <c r="B34" s="91"/>
      <c r="C34" s="92" t="s">
        <v>26</v>
      </c>
      <c r="D34" s="141"/>
      <c r="E34" s="142"/>
      <c r="F34" s="272"/>
      <c r="G34" s="321"/>
      <c r="H34" s="318"/>
      <c r="I34" s="311"/>
      <c r="J34" s="372"/>
      <c r="K34" s="362"/>
      <c r="L34" s="363"/>
      <c r="M34" s="143"/>
      <c r="N34" s="144"/>
      <c r="O34" s="347"/>
      <c r="P34" s="345"/>
      <c r="Q34" s="151"/>
      <c r="R34" s="136"/>
    </row>
    <row r="35" spans="1:18" s="81" customFormat="1" ht="12.75">
      <c r="A35" s="231">
        <v>16</v>
      </c>
      <c r="B35" s="232">
        <f>SUM(B33+7)</f>
        <v>39806</v>
      </c>
      <c r="C35" s="237" t="s">
        <v>25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</row>
    <row r="36" spans="1:18" ht="12.75">
      <c r="A36" s="90"/>
      <c r="B36" s="91"/>
      <c r="C36" s="92" t="s">
        <v>26</v>
      </c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</row>
    <row r="37" spans="1:18" s="81" customFormat="1" ht="12.75">
      <c r="A37" s="231">
        <v>17</v>
      </c>
      <c r="B37" s="232">
        <f>SUM(B35+7)</f>
        <v>39813</v>
      </c>
      <c r="C37" s="237" t="s">
        <v>25</v>
      </c>
      <c r="D37" s="353"/>
      <c r="E37" s="339"/>
      <c r="F37" s="298"/>
      <c r="G37" s="386"/>
      <c r="H37" s="354"/>
      <c r="I37" s="313"/>
      <c r="J37" s="385"/>
      <c r="K37" s="367"/>
      <c r="L37" s="364"/>
      <c r="M37" s="392"/>
      <c r="N37" s="376"/>
      <c r="O37" s="348"/>
      <c r="P37" s="389"/>
      <c r="Q37" s="380"/>
      <c r="R37" s="335"/>
    </row>
    <row r="38" spans="1:18" ht="12.75">
      <c r="A38" s="90"/>
      <c r="B38" s="91"/>
      <c r="C38" s="92" t="s">
        <v>26</v>
      </c>
      <c r="D38" s="146"/>
      <c r="E38" s="142"/>
      <c r="F38" s="272"/>
      <c r="G38" s="312"/>
      <c r="H38" s="310"/>
      <c r="I38" s="311"/>
      <c r="J38" s="150"/>
      <c r="K38" s="147"/>
      <c r="L38" s="363"/>
      <c r="M38" s="149"/>
      <c r="N38" s="148"/>
      <c r="O38" s="347"/>
      <c r="P38" s="343"/>
      <c r="Q38" s="139"/>
      <c r="R38" s="136"/>
    </row>
    <row r="39" spans="1:18" s="81" customFormat="1" ht="12.75">
      <c r="A39" s="231">
        <v>18</v>
      </c>
      <c r="B39" s="232">
        <f>SUM(B37+7)</f>
        <v>39820</v>
      </c>
      <c r="C39" s="237" t="s">
        <v>25</v>
      </c>
      <c r="D39" s="353"/>
      <c r="E39" s="339"/>
      <c r="F39" s="298"/>
      <c r="G39" s="386"/>
      <c r="H39" s="354"/>
      <c r="I39" s="313"/>
      <c r="J39" s="385"/>
      <c r="K39" s="367"/>
      <c r="L39" s="364"/>
      <c r="M39" s="392"/>
      <c r="N39" s="376"/>
      <c r="O39" s="348"/>
      <c r="P39" s="389"/>
      <c r="Q39" s="380"/>
      <c r="R39" s="335"/>
    </row>
    <row r="40" spans="1:18" ht="12.75">
      <c r="A40" s="111"/>
      <c r="B40" s="112"/>
      <c r="C40" s="94" t="s">
        <v>26</v>
      </c>
      <c r="D40" s="146"/>
      <c r="E40" s="142"/>
      <c r="F40" s="272"/>
      <c r="G40" s="312"/>
      <c r="H40" s="310"/>
      <c r="I40" s="311"/>
      <c r="J40" s="150"/>
      <c r="K40" s="147"/>
      <c r="L40" s="363"/>
      <c r="M40" s="149"/>
      <c r="N40" s="148"/>
      <c r="O40" s="347"/>
      <c r="P40" s="343"/>
      <c r="Q40" s="139"/>
      <c r="R40" s="136"/>
    </row>
    <row r="41" spans="1:18" s="81" customFormat="1" ht="12.75">
      <c r="A41" s="242">
        <v>19</v>
      </c>
      <c r="B41" s="243">
        <f>SUM(B39+7)</f>
        <v>39827</v>
      </c>
      <c r="C41" s="237" t="s">
        <v>25</v>
      </c>
      <c r="D41" s="234"/>
      <c r="E41" s="268"/>
      <c r="F41" s="298"/>
      <c r="G41" s="306"/>
      <c r="H41" s="319"/>
      <c r="I41" s="298"/>
      <c r="J41" s="244"/>
      <c r="K41" s="368"/>
      <c r="L41" s="298"/>
      <c r="M41" s="235"/>
      <c r="N41" s="240"/>
      <c r="O41" s="298"/>
      <c r="P41" s="342"/>
      <c r="Q41" s="241"/>
      <c r="R41" s="298"/>
    </row>
    <row r="42" spans="1:18" ht="12.75">
      <c r="A42" s="109"/>
      <c r="B42" s="110"/>
      <c r="C42" s="92" t="s">
        <v>26</v>
      </c>
      <c r="D42" s="146"/>
      <c r="E42" s="142"/>
      <c r="F42" s="146"/>
      <c r="G42" s="312"/>
      <c r="H42" s="320"/>
      <c r="I42" s="146"/>
      <c r="J42" s="150"/>
      <c r="K42" s="147"/>
      <c r="L42" s="146"/>
      <c r="M42" s="149"/>
      <c r="N42" s="144"/>
      <c r="O42" s="146"/>
      <c r="P42" s="343"/>
      <c r="Q42" s="139"/>
      <c r="R42" s="146"/>
    </row>
    <row r="43" spans="1:18" s="81" customFormat="1" ht="12.75">
      <c r="A43" s="231">
        <v>21</v>
      </c>
      <c r="B43" s="232">
        <f>SUM(B41+7)</f>
        <v>39834</v>
      </c>
      <c r="C43" s="237" t="s">
        <v>25</v>
      </c>
      <c r="D43" s="234"/>
      <c r="E43" s="238"/>
      <c r="F43" s="273"/>
      <c r="G43" s="306"/>
      <c r="H43" s="317"/>
      <c r="I43" s="308"/>
      <c r="J43" s="244"/>
      <c r="K43" s="239"/>
      <c r="L43" s="359"/>
      <c r="M43" s="235"/>
      <c r="N43" s="240"/>
      <c r="O43" s="350"/>
      <c r="P43" s="342"/>
      <c r="Q43" s="241"/>
      <c r="R43" s="236"/>
    </row>
    <row r="44" spans="1:18" ht="12.75">
      <c r="A44" s="90"/>
      <c r="B44" s="91"/>
      <c r="C44" s="92" t="s">
        <v>26</v>
      </c>
      <c r="D44" s="146"/>
      <c r="E44" s="142"/>
      <c r="F44" s="272"/>
      <c r="G44" s="312"/>
      <c r="H44" s="318"/>
      <c r="I44" s="311"/>
      <c r="J44" s="150"/>
      <c r="K44" s="147"/>
      <c r="L44" s="363"/>
      <c r="M44" s="149"/>
      <c r="N44" s="148"/>
      <c r="O44" s="347"/>
      <c r="P44" s="343"/>
      <c r="Q44" s="139"/>
      <c r="R44" s="136"/>
    </row>
    <row r="45" spans="1:18" s="81" customFormat="1" ht="12.75">
      <c r="A45" s="231">
        <v>22</v>
      </c>
      <c r="B45" s="232">
        <f>SUM(B43+7)</f>
        <v>39841</v>
      </c>
      <c r="C45" s="237" t="s">
        <v>25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.75">
      <c r="A46" s="90"/>
      <c r="B46" s="91"/>
      <c r="C46" s="92" t="s">
        <v>26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18" s="81" customFormat="1" ht="12.75">
      <c r="A47" s="231">
        <v>23</v>
      </c>
      <c r="B47" s="232">
        <f>SUM(B45+7)</f>
        <v>39848</v>
      </c>
      <c r="C47" s="237" t="s">
        <v>25</v>
      </c>
      <c r="D47" s="234"/>
      <c r="E47" s="238"/>
      <c r="F47" s="238"/>
      <c r="G47" s="306"/>
      <c r="H47" s="317"/>
      <c r="I47" s="308"/>
      <c r="J47" s="244"/>
      <c r="K47" s="239"/>
      <c r="L47" s="359"/>
      <c r="M47" s="350"/>
      <c r="N47" s="240"/>
      <c r="O47" s="350"/>
      <c r="P47" s="342"/>
      <c r="Q47" s="241"/>
      <c r="R47" s="236"/>
    </row>
    <row r="48" spans="1:18" ht="12.75">
      <c r="A48" s="90"/>
      <c r="B48" s="91"/>
      <c r="C48" s="92" t="s">
        <v>26</v>
      </c>
      <c r="D48" s="146"/>
      <c r="E48" s="142"/>
      <c r="F48" s="142"/>
      <c r="G48" s="312"/>
      <c r="H48" s="318"/>
      <c r="I48" s="311"/>
      <c r="J48" s="150"/>
      <c r="K48" s="147"/>
      <c r="L48" s="369"/>
      <c r="M48" s="347"/>
      <c r="N48" s="148"/>
      <c r="O48" s="347"/>
      <c r="P48" s="343"/>
      <c r="Q48" s="139"/>
      <c r="R48" s="152"/>
    </row>
    <row r="49" spans="1:18" s="81" customFormat="1" ht="12.75">
      <c r="A49" s="231">
        <v>24</v>
      </c>
      <c r="B49" s="232">
        <f>SUM(B47+7)</f>
        <v>39855</v>
      </c>
      <c r="C49" s="237" t="s">
        <v>25</v>
      </c>
      <c r="D49" s="238"/>
      <c r="E49" s="238"/>
      <c r="F49" s="335"/>
      <c r="G49" s="306"/>
      <c r="H49" s="317"/>
      <c r="I49" s="335"/>
      <c r="J49" s="244"/>
      <c r="K49" s="239"/>
      <c r="L49" s="335"/>
      <c r="M49" s="235"/>
      <c r="N49" s="240"/>
      <c r="O49" s="335"/>
      <c r="P49" s="339"/>
      <c r="Q49" s="380"/>
      <c r="R49" s="335"/>
    </row>
    <row r="50" spans="1:18" ht="12.75">
      <c r="A50" s="90"/>
      <c r="B50" s="91"/>
      <c r="C50" s="92" t="s">
        <v>26</v>
      </c>
      <c r="D50" s="142"/>
      <c r="E50" s="142"/>
      <c r="F50" s="136"/>
      <c r="G50" s="312"/>
      <c r="H50" s="318"/>
      <c r="I50" s="136"/>
      <c r="J50" s="150"/>
      <c r="K50" s="147"/>
      <c r="L50" s="136"/>
      <c r="M50" s="149"/>
      <c r="N50" s="148"/>
      <c r="O50" s="136"/>
      <c r="P50" s="142"/>
      <c r="Q50" s="139"/>
      <c r="R50" s="136"/>
    </row>
    <row r="51" spans="1:18" s="81" customFormat="1" ht="12.75">
      <c r="A51" s="231">
        <v>25</v>
      </c>
      <c r="B51" s="232">
        <f>SUM(B49+7)</f>
        <v>39862</v>
      </c>
      <c r="C51" s="237" t="s">
        <v>25</v>
      </c>
      <c r="D51" s="234"/>
      <c r="E51" s="273"/>
      <c r="F51" s="238"/>
      <c r="G51" s="306"/>
      <c r="H51" s="308"/>
      <c r="I51" s="308"/>
      <c r="J51" s="244"/>
      <c r="K51" s="359"/>
      <c r="L51" s="359"/>
      <c r="M51" s="235"/>
      <c r="N51" s="240"/>
      <c r="O51" s="350"/>
      <c r="P51" s="342"/>
      <c r="Q51" s="269"/>
      <c r="R51" s="236"/>
    </row>
    <row r="52" spans="1:18" ht="12.75">
      <c r="A52" s="90"/>
      <c r="B52" s="91"/>
      <c r="C52" s="92" t="s">
        <v>26</v>
      </c>
      <c r="D52" s="146"/>
      <c r="E52" s="274"/>
      <c r="F52" s="142"/>
      <c r="G52" s="312"/>
      <c r="H52" s="311"/>
      <c r="I52" s="311"/>
      <c r="J52" s="150"/>
      <c r="K52" s="363"/>
      <c r="L52" s="369"/>
      <c r="M52" s="149"/>
      <c r="N52" s="144"/>
      <c r="O52" s="347"/>
      <c r="P52" s="343"/>
      <c r="Q52" s="139"/>
      <c r="R52" s="136"/>
    </row>
    <row r="53" spans="1:18" s="81" customFormat="1" ht="12.75">
      <c r="A53" s="231">
        <v>26</v>
      </c>
      <c r="B53" s="232">
        <f>SUM(B51+7)</f>
        <v>39869</v>
      </c>
      <c r="C53" s="237" t="s">
        <v>25</v>
      </c>
      <c r="D53" s="234"/>
      <c r="E53" s="234"/>
      <c r="F53" s="273"/>
      <c r="G53" s="306"/>
      <c r="H53" s="307"/>
      <c r="I53" s="308"/>
      <c r="J53" s="244"/>
      <c r="K53" s="239"/>
      <c r="L53" s="359"/>
      <c r="M53" s="240"/>
      <c r="N53" s="240"/>
      <c r="O53" s="350"/>
      <c r="P53" s="342"/>
      <c r="Q53" s="241"/>
      <c r="R53" s="236"/>
    </row>
    <row r="54" spans="1:18" ht="12.75">
      <c r="A54" s="90"/>
      <c r="B54" s="91"/>
      <c r="C54" s="92" t="s">
        <v>26</v>
      </c>
      <c r="D54" s="141"/>
      <c r="E54" s="146"/>
      <c r="F54" s="272"/>
      <c r="G54" s="312"/>
      <c r="H54" s="310"/>
      <c r="I54" s="321"/>
      <c r="J54" s="372"/>
      <c r="K54" s="147"/>
      <c r="L54" s="369"/>
      <c r="M54" s="148"/>
      <c r="N54" s="330"/>
      <c r="O54" s="347"/>
      <c r="P54" s="148"/>
      <c r="Q54" s="139"/>
      <c r="R54" s="136"/>
    </row>
    <row r="55" spans="1:18" s="81" customFormat="1" ht="12.75">
      <c r="A55" s="231">
        <v>27</v>
      </c>
      <c r="B55" s="232">
        <f>SUM(B53+7)</f>
        <v>39876</v>
      </c>
      <c r="C55" s="237" t="s">
        <v>25</v>
      </c>
      <c r="D55" s="414"/>
      <c r="E55" s="414"/>
      <c r="F55" s="273"/>
      <c r="G55" s="414"/>
      <c r="H55" s="414"/>
      <c r="I55" s="308"/>
      <c r="J55" s="414"/>
      <c r="K55" s="414"/>
      <c r="L55" s="359"/>
      <c r="M55" s="414"/>
      <c r="N55" s="414"/>
      <c r="O55" s="235"/>
      <c r="P55" s="414"/>
      <c r="Q55" s="414"/>
      <c r="R55" s="414"/>
    </row>
    <row r="56" spans="1:18" ht="12.75">
      <c r="A56" s="90"/>
      <c r="B56" s="91"/>
      <c r="C56" s="92" t="s">
        <v>26</v>
      </c>
      <c r="D56" s="141"/>
      <c r="E56" s="141"/>
      <c r="F56" s="272"/>
      <c r="G56" s="141"/>
      <c r="H56" s="141"/>
      <c r="I56" s="321"/>
      <c r="J56" s="141"/>
      <c r="K56" s="141"/>
      <c r="L56" s="363"/>
      <c r="M56" s="141"/>
      <c r="N56" s="141"/>
      <c r="O56" s="149"/>
      <c r="P56" s="141"/>
      <c r="Q56" s="141"/>
      <c r="R56" s="141"/>
    </row>
    <row r="57" spans="1:18" s="81" customFormat="1" ht="12.75">
      <c r="A57" s="231">
        <v>28</v>
      </c>
      <c r="B57" s="232">
        <f>SUM(B55+7)</f>
        <v>39883</v>
      </c>
      <c r="C57" s="237" t="s">
        <v>25</v>
      </c>
      <c r="D57" s="273"/>
      <c r="E57" s="238"/>
      <c r="F57" s="335"/>
      <c r="G57" s="312"/>
      <c r="H57" s="310"/>
      <c r="I57" s="335"/>
      <c r="J57" s="244"/>
      <c r="K57" s="359"/>
      <c r="L57" s="335"/>
      <c r="M57" s="235"/>
      <c r="N57" s="329"/>
      <c r="O57" s="335"/>
      <c r="P57" s="414"/>
      <c r="Q57" s="414"/>
      <c r="R57" s="414"/>
    </row>
    <row r="58" spans="1:18" ht="12.75">
      <c r="A58" s="90"/>
      <c r="B58" s="91"/>
      <c r="C58" s="92" t="s">
        <v>26</v>
      </c>
      <c r="D58" s="272"/>
      <c r="E58" s="145"/>
      <c r="F58" s="136"/>
      <c r="G58" s="312"/>
      <c r="H58" s="310"/>
      <c r="I58" s="136"/>
      <c r="J58" s="150"/>
      <c r="K58" s="363"/>
      <c r="L58" s="136"/>
      <c r="M58" s="143"/>
      <c r="N58" s="144"/>
      <c r="O58" s="136"/>
      <c r="P58" s="141"/>
      <c r="Q58" s="141"/>
      <c r="R58" s="141"/>
    </row>
    <row r="59" spans="1:18" s="81" customFormat="1" ht="12.75">
      <c r="A59" s="231">
        <v>29</v>
      </c>
      <c r="B59" s="232">
        <f>SUM(B57+7)</f>
        <v>39890</v>
      </c>
      <c r="C59" s="237" t="s">
        <v>25</v>
      </c>
      <c r="D59" s="294"/>
      <c r="E59" s="294"/>
      <c r="F59" s="341"/>
      <c r="G59" s="322"/>
      <c r="H59" s="323"/>
      <c r="I59" s="355"/>
      <c r="J59" s="370"/>
      <c r="K59" s="365"/>
      <c r="L59" s="366"/>
      <c r="M59" s="331"/>
      <c r="N59" s="332"/>
      <c r="O59" s="377"/>
      <c r="P59" s="344"/>
      <c r="Q59" s="336"/>
      <c r="R59" s="381"/>
    </row>
    <row r="60" spans="1:18" ht="12.75">
      <c r="A60" s="90"/>
      <c r="B60" s="91"/>
      <c r="C60" s="92" t="s">
        <v>26</v>
      </c>
      <c r="D60" s="405"/>
      <c r="E60" s="405"/>
      <c r="F60" s="142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244"/>
      <c r="R60" s="405"/>
    </row>
    <row r="61" spans="1:18" s="81" customFormat="1" ht="12.75">
      <c r="A61" s="231">
        <v>30</v>
      </c>
      <c r="B61" s="232">
        <f>SUM(B59+7)</f>
        <v>39897</v>
      </c>
      <c r="C61" s="237" t="s">
        <v>25</v>
      </c>
      <c r="D61" s="273"/>
      <c r="E61" s="238"/>
      <c r="F61" s="238"/>
      <c r="G61" s="312"/>
      <c r="H61" s="310"/>
      <c r="I61" s="308"/>
      <c r="J61" s="244"/>
      <c r="K61" s="239"/>
      <c r="L61" s="359"/>
      <c r="M61" s="235"/>
      <c r="N61" s="329"/>
      <c r="O61" s="240"/>
      <c r="P61" s="415"/>
      <c r="Q61" s="308"/>
      <c r="R61" s="416"/>
    </row>
    <row r="62" spans="1:18" ht="12.75">
      <c r="A62" s="90"/>
      <c r="B62" s="91"/>
      <c r="C62" s="92" t="s">
        <v>26</v>
      </c>
      <c r="D62" s="272"/>
      <c r="E62" s="145"/>
      <c r="F62" s="142"/>
      <c r="G62" s="312"/>
      <c r="H62" s="310"/>
      <c r="I62" s="321"/>
      <c r="J62" s="150"/>
      <c r="K62" s="147"/>
      <c r="L62" s="363"/>
      <c r="M62" s="148"/>
      <c r="N62" s="144"/>
      <c r="O62" s="148"/>
      <c r="P62" s="343"/>
      <c r="Q62" s="311"/>
      <c r="R62" s="136"/>
    </row>
    <row r="63" spans="1:18" s="81" customFormat="1" ht="12.75">
      <c r="A63" s="231">
        <v>31</v>
      </c>
      <c r="B63" s="232">
        <f>SUM(B61+7)</f>
        <v>39904</v>
      </c>
      <c r="C63" s="237" t="s">
        <v>25</v>
      </c>
      <c r="D63" s="234"/>
      <c r="E63" s="238"/>
      <c r="F63" s="273"/>
      <c r="G63" s="306"/>
      <c r="H63" s="324"/>
      <c r="I63" s="308"/>
      <c r="J63" s="244"/>
      <c r="K63" s="371"/>
      <c r="L63" s="359"/>
      <c r="M63" s="235"/>
      <c r="N63" s="235"/>
      <c r="O63" s="235"/>
      <c r="P63" s="340"/>
      <c r="Q63" s="308"/>
      <c r="R63" s="340"/>
    </row>
    <row r="64" spans="1:18" ht="12.75">
      <c r="A64" s="90"/>
      <c r="B64" s="91"/>
      <c r="C64" s="92" t="s">
        <v>26</v>
      </c>
      <c r="D64" s="280"/>
      <c r="E64" s="142"/>
      <c r="F64" s="272"/>
      <c r="G64" s="312"/>
      <c r="H64" s="325"/>
      <c r="I64" s="321"/>
      <c r="J64" s="372"/>
      <c r="K64" s="147"/>
      <c r="L64" s="363"/>
      <c r="M64" s="235"/>
      <c r="N64" s="235"/>
      <c r="O64" s="235"/>
      <c r="P64" s="417"/>
      <c r="Q64" s="311"/>
      <c r="R64" s="417"/>
    </row>
    <row r="65" spans="1:18" s="81" customFormat="1" ht="12.75">
      <c r="A65" s="231">
        <v>32</v>
      </c>
      <c r="B65" s="232">
        <f>SUM(B63+7)</f>
        <v>39911</v>
      </c>
      <c r="C65" s="237" t="s">
        <v>25</v>
      </c>
      <c r="D65" s="234"/>
      <c r="E65" s="414"/>
      <c r="F65" s="335"/>
      <c r="G65" s="307"/>
      <c r="H65" s="306"/>
      <c r="I65" s="335"/>
      <c r="J65" s="244"/>
      <c r="K65" s="244"/>
      <c r="L65" s="335"/>
      <c r="M65" s="235"/>
      <c r="N65" s="235"/>
      <c r="O65" s="335"/>
      <c r="P65" s="335"/>
      <c r="Q65" s="150"/>
      <c r="R65" s="335"/>
    </row>
    <row r="66" spans="1:18" ht="12.75">
      <c r="A66" s="90"/>
      <c r="B66" s="91"/>
      <c r="C66" s="92" t="s">
        <v>26</v>
      </c>
      <c r="D66" s="141"/>
      <c r="E66" s="142"/>
      <c r="F66" s="136"/>
      <c r="G66" s="310"/>
      <c r="H66" s="312"/>
      <c r="I66" s="326"/>
      <c r="J66" s="150"/>
      <c r="K66" s="150"/>
      <c r="L66" s="136"/>
      <c r="M66" s="235"/>
      <c r="N66" s="235"/>
      <c r="O66" s="235"/>
      <c r="P66" s="136"/>
      <c r="Q66" s="244"/>
      <c r="R66" s="136"/>
    </row>
    <row r="67" spans="1:18" s="81" customFormat="1" ht="12.75">
      <c r="A67" s="231">
        <v>33</v>
      </c>
      <c r="B67" s="232">
        <f>SUM(B65+7)</f>
        <v>39918</v>
      </c>
      <c r="C67" s="237" t="s">
        <v>25</v>
      </c>
      <c r="D67" s="234"/>
      <c r="E67" s="414"/>
      <c r="F67" s="238"/>
      <c r="G67" s="308"/>
      <c r="H67" s="307"/>
      <c r="I67" s="306"/>
      <c r="J67" s="239"/>
      <c r="K67" s="239"/>
      <c r="L67" s="244"/>
      <c r="M67" s="235"/>
      <c r="N67" s="235"/>
      <c r="O67" s="235"/>
      <c r="P67" s="342"/>
      <c r="Q67" s="150"/>
      <c r="R67" s="335"/>
    </row>
    <row r="68" spans="1:18" ht="12.75">
      <c r="A68" s="90"/>
      <c r="B68" s="91"/>
      <c r="C68" s="92" t="s">
        <v>26</v>
      </c>
      <c r="D68" s="146"/>
      <c r="E68" s="142"/>
      <c r="F68" s="142"/>
      <c r="G68" s="321"/>
      <c r="H68" s="310"/>
      <c r="I68" s="312"/>
      <c r="J68" s="147"/>
      <c r="K68" s="147"/>
      <c r="L68" s="150"/>
      <c r="M68" s="235"/>
      <c r="N68" s="235"/>
      <c r="O68" s="235"/>
      <c r="P68" s="343"/>
      <c r="Q68" s="139"/>
      <c r="R68" s="136"/>
    </row>
    <row r="69" spans="1:18" s="81" customFormat="1" ht="12.75">
      <c r="A69" s="231">
        <v>34</v>
      </c>
      <c r="B69" s="232">
        <f>SUM(B67+7)</f>
        <v>39925</v>
      </c>
      <c r="C69" s="237" t="s">
        <v>25</v>
      </c>
      <c r="D69" s="273"/>
      <c r="E69" s="238"/>
      <c r="F69" s="273"/>
      <c r="G69" s="307"/>
      <c r="H69" s="307"/>
      <c r="I69" s="306"/>
      <c r="J69" s="239"/>
      <c r="K69" s="239"/>
      <c r="L69" s="359"/>
      <c r="M69" s="235"/>
      <c r="N69" s="235"/>
      <c r="O69" s="235"/>
      <c r="P69" s="342"/>
      <c r="Q69" s="150"/>
      <c r="R69" s="335"/>
    </row>
    <row r="70" spans="1:18" ht="12.75">
      <c r="A70" s="90"/>
      <c r="B70" s="91"/>
      <c r="C70" s="92" t="s">
        <v>26</v>
      </c>
      <c r="D70" s="274"/>
      <c r="E70" s="142"/>
      <c r="F70" s="272"/>
      <c r="G70" s="326"/>
      <c r="H70" s="326"/>
      <c r="I70" s="321"/>
      <c r="J70" s="147"/>
      <c r="K70" s="147"/>
      <c r="L70" s="363"/>
      <c r="M70" s="235"/>
      <c r="N70" s="235"/>
      <c r="O70" s="235"/>
      <c r="P70" s="343"/>
      <c r="Q70" s="139"/>
      <c r="R70" s="136"/>
    </row>
    <row r="71" spans="1:18" s="81" customFormat="1" ht="12.75">
      <c r="A71" s="231">
        <v>35</v>
      </c>
      <c r="B71" s="232">
        <f>SUM(B69+7)</f>
        <v>39932</v>
      </c>
      <c r="C71" s="237" t="s">
        <v>25</v>
      </c>
      <c r="D71" s="234"/>
      <c r="E71" s="238"/>
      <c r="F71" s="273"/>
      <c r="G71" s="306"/>
      <c r="H71" s="306"/>
      <c r="I71" s="306"/>
      <c r="J71" s="239"/>
      <c r="K71" s="239"/>
      <c r="L71" s="359"/>
      <c r="M71" s="235"/>
      <c r="N71" s="235"/>
      <c r="O71" s="235"/>
      <c r="P71" s="297"/>
      <c r="Q71" s="297"/>
      <c r="R71" s="297"/>
    </row>
    <row r="72" spans="1:18" ht="12.75">
      <c r="A72" s="90"/>
      <c r="B72" s="91"/>
      <c r="C72" s="92" t="s">
        <v>26</v>
      </c>
      <c r="D72" s="141"/>
      <c r="E72" s="142"/>
      <c r="F72" s="272"/>
      <c r="G72" s="315"/>
      <c r="H72" s="326"/>
      <c r="I72" s="321"/>
      <c r="J72" s="147"/>
      <c r="K72" s="147"/>
      <c r="L72" s="363"/>
      <c r="M72" s="235"/>
      <c r="N72" s="235"/>
      <c r="O72" s="235"/>
      <c r="P72" s="419"/>
      <c r="Q72" s="419"/>
      <c r="R72" s="419"/>
    </row>
    <row r="73" spans="1:18" s="81" customFormat="1" ht="12.75">
      <c r="A73" s="231">
        <v>36</v>
      </c>
      <c r="B73" s="232">
        <f>SUM(B71+7)</f>
        <v>39939</v>
      </c>
      <c r="C73" s="237" t="s">
        <v>25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</row>
    <row r="74" spans="1:18" ht="12.75">
      <c r="A74" s="90"/>
      <c r="B74" s="91"/>
      <c r="C74" s="92" t="s">
        <v>26</v>
      </c>
      <c r="D74" s="141"/>
      <c r="E74" s="145"/>
      <c r="F74" s="274"/>
      <c r="G74" s="315"/>
      <c r="H74" s="326"/>
      <c r="I74" s="321"/>
      <c r="J74" s="372"/>
      <c r="K74" s="362"/>
      <c r="L74" s="369"/>
      <c r="M74" s="143"/>
      <c r="N74" s="144"/>
      <c r="O74" s="351"/>
      <c r="P74" s="345"/>
      <c r="Q74" s="151"/>
      <c r="R74" s="152"/>
    </row>
    <row r="75" spans="1:18" s="81" customFormat="1" ht="12.75">
      <c r="A75" s="231">
        <v>37</v>
      </c>
      <c r="B75" s="232">
        <f>SUM(B73+7)</f>
        <v>39946</v>
      </c>
      <c r="C75" s="237" t="s">
        <v>25</v>
      </c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</row>
    <row r="76" spans="1:18" ht="12.75">
      <c r="A76" s="90"/>
      <c r="B76" s="91"/>
      <c r="C76" s="92" t="s">
        <v>26</v>
      </c>
      <c r="D76" s="141"/>
      <c r="E76" s="145"/>
      <c r="F76" s="274"/>
      <c r="G76" s="315"/>
      <c r="H76" s="326"/>
      <c r="I76" s="321"/>
      <c r="J76" s="372"/>
      <c r="K76" s="362"/>
      <c r="L76" s="369"/>
      <c r="M76" s="143"/>
      <c r="N76" s="144"/>
      <c r="O76" s="351"/>
      <c r="P76" s="345"/>
      <c r="Q76" s="151"/>
      <c r="R76" s="152"/>
    </row>
    <row r="77" spans="1:18" s="81" customFormat="1" ht="12.75">
      <c r="A77" s="231">
        <v>38</v>
      </c>
      <c r="B77" s="232">
        <f>SUM(B75+7)</f>
        <v>39953</v>
      </c>
      <c r="C77" s="237" t="s">
        <v>25</v>
      </c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</row>
    <row r="78" spans="1:18" ht="12.75">
      <c r="A78" s="90"/>
      <c r="B78" s="91"/>
      <c r="C78" s="92" t="s">
        <v>26</v>
      </c>
      <c r="D78" s="146"/>
      <c r="E78" s="142"/>
      <c r="F78" s="272"/>
      <c r="G78" s="312"/>
      <c r="H78" s="310"/>
      <c r="I78" s="311"/>
      <c r="J78" s="150"/>
      <c r="K78" s="147"/>
      <c r="L78" s="363"/>
      <c r="M78" s="149"/>
      <c r="N78" s="148"/>
      <c r="O78" s="347"/>
      <c r="P78" s="343"/>
      <c r="Q78" s="139"/>
      <c r="R78" s="136"/>
    </row>
    <row r="79" spans="1:18" s="81" customFormat="1" ht="12.75">
      <c r="A79" s="231">
        <v>39</v>
      </c>
      <c r="B79" s="232">
        <f>SUM(B77+7)</f>
        <v>39960</v>
      </c>
      <c r="C79" s="237" t="s">
        <v>25</v>
      </c>
      <c r="D79" s="297"/>
      <c r="E79" s="294"/>
      <c r="F79" s="341"/>
      <c r="G79" s="322"/>
      <c r="H79" s="323"/>
      <c r="I79" s="355"/>
      <c r="J79" s="370"/>
      <c r="K79" s="365"/>
      <c r="L79" s="366"/>
      <c r="M79" s="331"/>
      <c r="N79" s="332"/>
      <c r="O79" s="377"/>
      <c r="P79" s="344"/>
      <c r="Q79" s="336"/>
      <c r="R79" s="381"/>
    </row>
    <row r="80" spans="1:18" ht="12.75">
      <c r="A80" s="90"/>
      <c r="B80" s="91"/>
      <c r="C80" s="92" t="s">
        <v>26</v>
      </c>
      <c r="D80" s="146"/>
      <c r="E80" s="142"/>
      <c r="F80" s="272"/>
      <c r="G80" s="312"/>
      <c r="H80" s="310"/>
      <c r="I80" s="311"/>
      <c r="J80" s="150"/>
      <c r="K80" s="147"/>
      <c r="L80" s="363"/>
      <c r="M80" s="149"/>
      <c r="N80" s="148"/>
      <c r="O80" s="347"/>
      <c r="P80" s="343"/>
      <c r="Q80" s="139"/>
      <c r="R80" s="136"/>
    </row>
    <row r="81" spans="1:18" s="81" customFormat="1" ht="12.75">
      <c r="A81" s="231">
        <v>40</v>
      </c>
      <c r="B81" s="232">
        <f>SUM(B79+7)</f>
        <v>39967</v>
      </c>
      <c r="C81" s="237" t="s">
        <v>25</v>
      </c>
      <c r="D81" s="340"/>
      <c r="E81" s="266"/>
      <c r="F81" s="352"/>
      <c r="G81" s="356"/>
      <c r="H81" s="314"/>
      <c r="I81" s="357"/>
      <c r="J81" s="373"/>
      <c r="K81" s="374"/>
      <c r="L81" s="375"/>
      <c r="M81" s="378"/>
      <c r="N81" s="267"/>
      <c r="O81" s="379"/>
      <c r="P81" s="382"/>
      <c r="Q81" s="269"/>
      <c r="R81" s="383"/>
    </row>
    <row r="82" spans="1:18" ht="12.75">
      <c r="A82" s="90"/>
      <c r="B82" s="91"/>
      <c r="C82" s="92" t="s">
        <v>26</v>
      </c>
      <c r="D82" s="146"/>
      <c r="E82" s="142"/>
      <c r="F82" s="272"/>
      <c r="G82" s="312"/>
      <c r="H82" s="310"/>
      <c r="I82" s="311"/>
      <c r="J82" s="150"/>
      <c r="K82" s="147"/>
      <c r="L82" s="363"/>
      <c r="M82" s="149"/>
      <c r="N82" s="148"/>
      <c r="O82" s="347"/>
      <c r="P82" s="343"/>
      <c r="Q82" s="139"/>
      <c r="R82" s="136"/>
    </row>
    <row r="83" spans="1:18" s="81" customFormat="1" ht="12.75">
      <c r="A83" s="231">
        <v>41</v>
      </c>
      <c r="B83" s="232">
        <f>SUM(B81+7)</f>
        <v>39974</v>
      </c>
      <c r="C83" s="237" t="s">
        <v>25</v>
      </c>
      <c r="D83" s="297"/>
      <c r="E83" s="294"/>
      <c r="F83" s="341"/>
      <c r="G83" s="322"/>
      <c r="H83" s="323"/>
      <c r="I83" s="355"/>
      <c r="J83" s="370"/>
      <c r="K83" s="365"/>
      <c r="L83" s="366"/>
      <c r="M83" s="331"/>
      <c r="N83" s="332"/>
      <c r="O83" s="377"/>
      <c r="P83" s="344"/>
      <c r="Q83" s="336"/>
      <c r="R83" s="381"/>
    </row>
    <row r="84" spans="1:18" ht="12.75">
      <c r="A84" s="90"/>
      <c r="B84" s="91"/>
      <c r="C84" s="92" t="s">
        <v>26</v>
      </c>
      <c r="D84" s="422"/>
      <c r="E84" s="423"/>
      <c r="F84" s="424"/>
      <c r="G84" s="425"/>
      <c r="H84" s="426"/>
      <c r="I84" s="427"/>
      <c r="J84" s="428"/>
      <c r="K84" s="429"/>
      <c r="L84" s="430"/>
      <c r="M84" s="431"/>
      <c r="N84" s="432"/>
      <c r="O84" s="433"/>
      <c r="P84" s="434"/>
      <c r="Q84" s="435"/>
      <c r="R84" s="436"/>
    </row>
    <row r="85" spans="1:18" ht="12.75">
      <c r="A85" s="153"/>
      <c r="B85" s="337"/>
      <c r="C85" s="338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</row>
    <row r="86" spans="1:18" ht="12.75">
      <c r="A86" s="153"/>
      <c r="B86" s="337"/>
      <c r="C86" s="338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</row>
    <row r="87" spans="1:18" ht="13.5" thickBot="1">
      <c r="A87" s="76" t="s">
        <v>21</v>
      </c>
      <c r="B87" s="77"/>
      <c r="C87" s="75"/>
      <c r="D87" s="47"/>
      <c r="E87" s="455" t="s">
        <v>93</v>
      </c>
      <c r="F87" s="456"/>
      <c r="G87" s="51"/>
      <c r="H87" s="457" t="s">
        <v>97</v>
      </c>
      <c r="I87" s="458"/>
      <c r="J87" s="1"/>
      <c r="K87" s="459" t="s">
        <v>96</v>
      </c>
      <c r="L87" s="460"/>
      <c r="M87" s="1"/>
      <c r="N87" s="461" t="s">
        <v>95</v>
      </c>
      <c r="O87" s="462"/>
      <c r="P87" s="1"/>
      <c r="Q87" s="453" t="s">
        <v>94</v>
      </c>
      <c r="R87" s="454"/>
    </row>
    <row r="88" spans="1:18" ht="12.75">
      <c r="A88" s="100">
        <v>400</v>
      </c>
      <c r="B88" s="100" t="s">
        <v>87</v>
      </c>
      <c r="C88" s="101"/>
      <c r="D88" s="102"/>
      <c r="E88" s="118">
        <v>101</v>
      </c>
      <c r="F88" s="119">
        <f>COUNTIF(D5:F84,101)</f>
        <v>0</v>
      </c>
      <c r="G88" s="103"/>
      <c r="H88" s="115">
        <v>400</v>
      </c>
      <c r="I88" s="113">
        <f>COUNTIF(G4:I84,400)</f>
        <v>0</v>
      </c>
      <c r="J88" s="1"/>
      <c r="K88" s="122">
        <v>400</v>
      </c>
      <c r="L88" s="230">
        <f>COUNTIF(J4:L84,400)</f>
        <v>0</v>
      </c>
      <c r="M88" s="1"/>
      <c r="N88" s="124">
        <v>400</v>
      </c>
      <c r="O88" s="125">
        <f>COUNTIF(M4:O84,400)</f>
        <v>0</v>
      </c>
      <c r="P88" s="1"/>
      <c r="Q88" s="126">
        <v>400</v>
      </c>
      <c r="R88" s="117">
        <f>COUNTIF(P4:R84,400)</f>
        <v>0</v>
      </c>
    </row>
    <row r="89" spans="1:18" ht="12.75">
      <c r="A89" s="102">
        <v>401</v>
      </c>
      <c r="B89" s="104" t="s">
        <v>17</v>
      </c>
      <c r="C89" s="105"/>
      <c r="D89" s="102"/>
      <c r="E89" s="97">
        <v>102</v>
      </c>
      <c r="F89" s="98">
        <f>COUNTIF(D5:F84,102)</f>
        <v>0</v>
      </c>
      <c r="G89" s="106"/>
      <c r="H89" s="115">
        <v>401</v>
      </c>
      <c r="I89" s="229">
        <f>COUNTIF(G1:I84,401)+(COUNTIF(G1:I84,"Comp Drill"))+(COUNTIF(G1:I84,"CO Parade"))</f>
        <v>0</v>
      </c>
      <c r="J89" s="1"/>
      <c r="K89" s="122">
        <v>401</v>
      </c>
      <c r="L89" s="230">
        <f>COUNTIF(J1:L84,401)+(COUNTIF(J1:L84,"Comp Drill"))+(COUNTIF(J1:L84,"CO Parade"))</f>
        <v>0</v>
      </c>
      <c r="M89" s="1"/>
      <c r="N89" s="124">
        <v>401</v>
      </c>
      <c r="O89" s="98">
        <f>COUNTIF(M4:O84,401)+(COUNTIF(M4:O84,"Comp Drill"))+(COUNTIF(M4:O84,"CO Parade"))</f>
        <v>0</v>
      </c>
      <c r="P89" s="1"/>
      <c r="Q89" s="126">
        <v>401</v>
      </c>
      <c r="R89" s="98">
        <f>COUNTIF(P4:R84,401)+(COUNTIF(P4:R84,"Comp Drill"))+(COUNTIF(P4:R84,"CO Parade"))</f>
        <v>0</v>
      </c>
    </row>
    <row r="90" spans="1:18" ht="12.75">
      <c r="A90" s="107">
        <v>402</v>
      </c>
      <c r="B90" s="104" t="s">
        <v>63</v>
      </c>
      <c r="C90" s="105"/>
      <c r="D90" s="102"/>
      <c r="E90" s="97">
        <v>103</v>
      </c>
      <c r="F90" s="98">
        <f>COUNTIF(D5:F84,103)</f>
        <v>0</v>
      </c>
      <c r="G90" s="106"/>
      <c r="H90" s="115">
        <v>402</v>
      </c>
      <c r="I90" s="113">
        <f>COUNTIF(G4:I84,402)</f>
        <v>0</v>
      </c>
      <c r="J90" s="1"/>
      <c r="K90" s="122">
        <v>402</v>
      </c>
      <c r="L90" s="230">
        <f>COUNTIF(J2:L84,402)</f>
        <v>0</v>
      </c>
      <c r="M90" s="1"/>
      <c r="N90" s="124">
        <v>402</v>
      </c>
      <c r="O90" s="125">
        <f>COUNTIF(M4:O84,402)</f>
        <v>0</v>
      </c>
      <c r="P90" s="1"/>
      <c r="Q90" s="126">
        <v>402</v>
      </c>
      <c r="R90" s="117">
        <f>COUNTIF(P4:R84,402)</f>
        <v>0</v>
      </c>
    </row>
    <row r="91" spans="1:18" ht="12.75">
      <c r="A91" s="107">
        <v>403</v>
      </c>
      <c r="B91" s="104" t="s">
        <v>64</v>
      </c>
      <c r="C91" s="105"/>
      <c r="D91" s="102"/>
      <c r="E91" s="97">
        <v>104</v>
      </c>
      <c r="F91" s="98">
        <f>COUNTIF(D5:F84,104)</f>
        <v>0</v>
      </c>
      <c r="G91" s="106"/>
      <c r="H91" s="115">
        <v>403</v>
      </c>
      <c r="I91" s="229">
        <f>COUNTIF(G4:I84,403)+(COUNTIF(G4:I84,"Summer Camp"))</f>
        <v>0</v>
      </c>
      <c r="J91" s="1"/>
      <c r="K91" s="122">
        <v>403</v>
      </c>
      <c r="L91" s="230">
        <f>COUNTIF(J4:L84,403)+(COUNTIF(J4:L84,"Summer Camp"))</f>
        <v>0</v>
      </c>
      <c r="M91" s="1"/>
      <c r="N91" s="124">
        <v>403</v>
      </c>
      <c r="O91" s="125">
        <f>COUNTIF(M4:O84,403)</f>
        <v>0</v>
      </c>
      <c r="P91" s="1"/>
      <c r="Q91" s="126">
        <v>403</v>
      </c>
      <c r="R91" s="117">
        <f>COUNTIF(P4:R84,403)</f>
        <v>0</v>
      </c>
    </row>
    <row r="92" spans="1:18" ht="12.75">
      <c r="A92" s="107">
        <v>404</v>
      </c>
      <c r="B92" s="104" t="s">
        <v>65</v>
      </c>
      <c r="C92" s="105"/>
      <c r="D92" s="102"/>
      <c r="E92" s="97">
        <v>105</v>
      </c>
      <c r="F92" s="98">
        <f>COUNTIF(D5:F84,105)</f>
        <v>0</v>
      </c>
      <c r="G92" s="106"/>
      <c r="H92" s="115">
        <v>404</v>
      </c>
      <c r="I92" s="113">
        <f>COUNTIF(G4:I84,404)</f>
        <v>0</v>
      </c>
      <c r="J92" s="1"/>
      <c r="K92" s="122">
        <v>404</v>
      </c>
      <c r="L92" s="230">
        <f>COUNTIF(J4:L84,404)</f>
        <v>0</v>
      </c>
      <c r="M92" s="1"/>
      <c r="N92" s="124">
        <v>404</v>
      </c>
      <c r="O92" s="125">
        <f>COUNTIF(M4:O84,404)</f>
        <v>0</v>
      </c>
      <c r="P92" s="1"/>
      <c r="Q92" s="126">
        <v>404</v>
      </c>
      <c r="R92" s="117">
        <f>COUNTIF(P4:R84,404)</f>
        <v>0</v>
      </c>
    </row>
    <row r="93" spans="1:18" ht="12.75">
      <c r="A93" s="107">
        <v>405</v>
      </c>
      <c r="B93" s="104" t="s">
        <v>20</v>
      </c>
      <c r="C93" s="105"/>
      <c r="D93" s="102"/>
      <c r="E93" s="97">
        <v>106</v>
      </c>
      <c r="F93" s="98">
        <f>COUNTIF(D5:F84,106)</f>
        <v>0</v>
      </c>
      <c r="G93" s="106"/>
      <c r="H93" s="115">
        <v>405</v>
      </c>
      <c r="I93" s="113">
        <f>COUNTIF(G4:I84,405)</f>
        <v>0</v>
      </c>
      <c r="J93" s="1"/>
      <c r="K93" s="122">
        <v>405</v>
      </c>
      <c r="L93" s="230">
        <f>COUNTIF(J4:L84,405)</f>
        <v>0</v>
      </c>
      <c r="M93" s="1"/>
      <c r="N93" s="124">
        <v>405</v>
      </c>
      <c r="O93" s="125">
        <f>COUNTIF(M4:O84,405)</f>
        <v>0</v>
      </c>
      <c r="P93" s="1"/>
      <c r="Q93" s="126">
        <v>405</v>
      </c>
      <c r="R93" s="117">
        <f>COUNTIF(P4:R84,405)</f>
        <v>0</v>
      </c>
    </row>
    <row r="94" spans="1:18" ht="12.75">
      <c r="A94" s="107">
        <v>406</v>
      </c>
      <c r="B94" s="104" t="s">
        <v>66</v>
      </c>
      <c r="C94" s="105"/>
      <c r="D94" s="102"/>
      <c r="E94" s="97">
        <v>107</v>
      </c>
      <c r="F94" s="98">
        <f>COUNTIF(D5:F84,107)</f>
        <v>0</v>
      </c>
      <c r="G94" s="106"/>
      <c r="H94" s="115">
        <v>406</v>
      </c>
      <c r="I94" s="113">
        <f>COUNTIF(G4:I84,406)</f>
        <v>0</v>
      </c>
      <c r="J94" s="1"/>
      <c r="K94" s="122">
        <v>406</v>
      </c>
      <c r="L94" s="230">
        <f>COUNTIF(J4:L84,406)</f>
        <v>0</v>
      </c>
      <c r="M94" s="1"/>
      <c r="N94" s="124">
        <v>406</v>
      </c>
      <c r="O94" s="125">
        <f>COUNTIF(M4:O84,406)</f>
        <v>0</v>
      </c>
      <c r="P94" s="1"/>
      <c r="Q94" s="126">
        <v>406</v>
      </c>
      <c r="R94" s="117">
        <f>COUNTIF(P4:R84,406)</f>
        <v>0</v>
      </c>
    </row>
    <row r="95" spans="1:18" ht="12.75">
      <c r="A95" s="107">
        <v>408</v>
      </c>
      <c r="B95" s="104" t="s">
        <v>18</v>
      </c>
      <c r="C95" s="105"/>
      <c r="D95" s="102"/>
      <c r="E95" s="97">
        <v>108</v>
      </c>
      <c r="F95" s="98">
        <f>COUNTIF(D5:F84,108)</f>
        <v>0</v>
      </c>
      <c r="G95" s="106"/>
      <c r="H95" s="115">
        <v>408</v>
      </c>
      <c r="I95" s="113">
        <f>COUNTIF(G4:I84,408)</f>
        <v>0</v>
      </c>
      <c r="J95" s="1"/>
      <c r="K95" s="122">
        <v>408</v>
      </c>
      <c r="L95" s="230">
        <f>COUNTIF(J4:L84,408)</f>
        <v>0</v>
      </c>
      <c r="M95" s="1"/>
      <c r="N95" s="124">
        <v>408</v>
      </c>
      <c r="O95" s="125">
        <f>COUNTIF(M4:O84,408)</f>
        <v>0</v>
      </c>
      <c r="P95" s="1"/>
      <c r="Q95" s="126">
        <v>408</v>
      </c>
      <c r="R95" s="117">
        <f>COUNTIF(P4:R84,408)</f>
        <v>0</v>
      </c>
    </row>
    <row r="96" spans="1:18" ht="12.75">
      <c r="A96" s="107">
        <v>409</v>
      </c>
      <c r="B96" s="104" t="s">
        <v>19</v>
      </c>
      <c r="C96" s="105"/>
      <c r="D96" s="102"/>
      <c r="E96" s="97">
        <v>120</v>
      </c>
      <c r="F96" s="98">
        <f>COUNTIF(D5:F84,120)</f>
        <v>0</v>
      </c>
      <c r="G96" s="106"/>
      <c r="H96" s="115">
        <v>409</v>
      </c>
      <c r="I96" s="113">
        <f>COUNTIF(G4:I84,409)</f>
        <v>0</v>
      </c>
      <c r="J96" s="1"/>
      <c r="K96" s="122">
        <v>409</v>
      </c>
      <c r="L96" s="123">
        <f>COUNTIF(J4:L84,409)</f>
        <v>0</v>
      </c>
      <c r="M96" s="1"/>
      <c r="N96" s="124">
        <v>409</v>
      </c>
      <c r="O96" s="125">
        <f>COUNTIF(M4:O84,409)</f>
        <v>0</v>
      </c>
      <c r="P96" s="1"/>
      <c r="Q96" s="126">
        <v>409</v>
      </c>
      <c r="R96" s="117">
        <f>COUNTIF(P4:R84,409)</f>
        <v>0</v>
      </c>
    </row>
    <row r="97" spans="1:18" ht="12.75">
      <c r="A97" s="107">
        <v>410</v>
      </c>
      <c r="B97" s="104" t="s">
        <v>67</v>
      </c>
      <c r="C97" s="105"/>
      <c r="D97" s="102"/>
      <c r="E97" s="97">
        <v>121</v>
      </c>
      <c r="F97" s="98">
        <f>COUNTIF(D5:F84,121)</f>
        <v>0</v>
      </c>
      <c r="G97" s="106"/>
      <c r="H97" s="115">
        <v>410</v>
      </c>
      <c r="I97" s="113">
        <f>COUNTIF(G4:I84,410)</f>
        <v>0</v>
      </c>
      <c r="J97" s="1"/>
      <c r="K97" s="122">
        <v>410</v>
      </c>
      <c r="L97" s="123">
        <f>COUNTIF(J4:L84,410)</f>
        <v>0</v>
      </c>
      <c r="M97" s="1"/>
      <c r="N97" s="124">
        <v>410</v>
      </c>
      <c r="O97" s="125">
        <f>COUNTIF(M4:O84,410)</f>
        <v>0</v>
      </c>
      <c r="P97" s="1"/>
      <c r="Q97" s="126">
        <v>410</v>
      </c>
      <c r="R97" s="117">
        <f>COUNTIF(P4:R84,410)</f>
        <v>0</v>
      </c>
    </row>
    <row r="98" spans="1:18" ht="12.75">
      <c r="A98" s="107">
        <v>411</v>
      </c>
      <c r="B98" s="104" t="s">
        <v>68</v>
      </c>
      <c r="C98" s="105"/>
      <c r="D98" s="102"/>
      <c r="E98" s="97">
        <v>129</v>
      </c>
      <c r="F98" s="98">
        <f>COUNTIF(D5:F84,129)</f>
        <v>0</v>
      </c>
      <c r="G98" s="108"/>
      <c r="H98" s="115">
        <v>411</v>
      </c>
      <c r="I98" s="113">
        <f>COUNTIF(G4:I84,411)</f>
        <v>0</v>
      </c>
      <c r="J98" s="1"/>
      <c r="K98" s="122">
        <v>411</v>
      </c>
      <c r="L98" s="123">
        <f>COUNTIF(J4:L84,411)</f>
        <v>0</v>
      </c>
      <c r="M98" s="1"/>
      <c r="N98" s="124">
        <v>411</v>
      </c>
      <c r="O98" s="125">
        <f>COUNTIF(M4:O84,411)</f>
        <v>0</v>
      </c>
      <c r="P98" s="1"/>
      <c r="Q98" s="126">
        <v>411</v>
      </c>
      <c r="R98" s="117">
        <f>COUNTIF(P4:R84,411)</f>
        <v>0</v>
      </c>
    </row>
    <row r="99" spans="1:18" ht="12.75">
      <c r="A99" s="103">
        <v>412</v>
      </c>
      <c r="B99" s="104" t="s">
        <v>69</v>
      </c>
      <c r="C99" s="105"/>
      <c r="D99" s="102"/>
      <c r="E99" s="97">
        <v>130</v>
      </c>
      <c r="F99" s="98">
        <f>COUNTIF(D5:F84,130)</f>
        <v>0</v>
      </c>
      <c r="G99" s="108"/>
      <c r="H99" s="115">
        <v>412</v>
      </c>
      <c r="I99" s="113">
        <f>COUNTIF(G4:I84,412)</f>
        <v>0</v>
      </c>
      <c r="J99" s="1"/>
      <c r="K99" s="122">
        <v>412</v>
      </c>
      <c r="L99" s="123">
        <f>COUNTIF(J4:L84,412)</f>
        <v>0</v>
      </c>
      <c r="M99" s="1"/>
      <c r="N99" s="124">
        <v>412</v>
      </c>
      <c r="O99" s="125">
        <f>COUNTIF(M4:O84,412)</f>
        <v>0</v>
      </c>
      <c r="P99" s="1"/>
      <c r="Q99" s="126">
        <v>412</v>
      </c>
      <c r="R99" s="117">
        <f>COUNTIF(P4:R84,412)</f>
        <v>0</v>
      </c>
    </row>
    <row r="100" spans="1:18" ht="12.75">
      <c r="A100" s="106">
        <v>413</v>
      </c>
      <c r="B100" s="100" t="s">
        <v>70</v>
      </c>
      <c r="C100" s="105"/>
      <c r="D100" s="102"/>
      <c r="E100" s="97">
        <v>140</v>
      </c>
      <c r="F100" s="98">
        <f>COUNTIF(D5:F84,140)</f>
        <v>0</v>
      </c>
      <c r="G100" s="108"/>
      <c r="H100" s="115">
        <v>413</v>
      </c>
      <c r="I100" s="113">
        <f>COUNTIF(G4:I84,413)</f>
        <v>0</v>
      </c>
      <c r="J100" s="1"/>
      <c r="K100" s="122">
        <v>413</v>
      </c>
      <c r="L100" s="123">
        <f>COUNTIF(J4:L84,413)</f>
        <v>0</v>
      </c>
      <c r="M100" s="1"/>
      <c r="N100" s="124">
        <v>413</v>
      </c>
      <c r="O100" s="125">
        <f>COUNTIF(M4:O84,413)</f>
        <v>0</v>
      </c>
      <c r="P100" s="1"/>
      <c r="Q100" s="126">
        <v>413</v>
      </c>
      <c r="R100" s="117">
        <f>COUNTIF(P4:R84,413)</f>
        <v>0</v>
      </c>
    </row>
    <row r="101" spans="1:18" ht="12.75">
      <c r="A101" s="106">
        <v>414</v>
      </c>
      <c r="B101" s="100" t="s">
        <v>71</v>
      </c>
      <c r="C101" s="105"/>
      <c r="D101" s="102"/>
      <c r="E101" s="97">
        <v>160</v>
      </c>
      <c r="F101" s="98">
        <f>COUNTIF(D5:F84,160)</f>
        <v>0</v>
      </c>
      <c r="G101" s="108"/>
      <c r="H101" s="115">
        <v>414</v>
      </c>
      <c r="I101" s="113">
        <f>COUNTIF(G4:I84,414)</f>
        <v>0</v>
      </c>
      <c r="J101" s="1"/>
      <c r="K101" s="122">
        <v>414</v>
      </c>
      <c r="L101" s="123">
        <f>COUNTIF(J4:L84,414)</f>
        <v>0</v>
      </c>
      <c r="M101" s="1"/>
      <c r="N101" s="124">
        <v>414</v>
      </c>
      <c r="O101" s="125">
        <f>COUNTIF(M4:O84,414)</f>
        <v>0</v>
      </c>
      <c r="P101" s="1"/>
      <c r="Q101" s="126">
        <v>414</v>
      </c>
      <c r="R101" s="117">
        <f>COUNTIF(P4:R84,414)</f>
        <v>0</v>
      </c>
    </row>
    <row r="102" spans="1:18" ht="12.75">
      <c r="A102" s="106">
        <v>415</v>
      </c>
      <c r="B102" s="100" t="s">
        <v>72</v>
      </c>
      <c r="C102" s="105"/>
      <c r="D102" s="102"/>
      <c r="E102" s="97">
        <v>190</v>
      </c>
      <c r="F102" s="98">
        <f>COUNTIF(D5:F84,190)</f>
        <v>0</v>
      </c>
      <c r="G102" s="108"/>
      <c r="H102" s="115">
        <v>415</v>
      </c>
      <c r="I102" s="113">
        <f>COUNTIF(G4:I84,415)</f>
        <v>0</v>
      </c>
      <c r="J102" s="1"/>
      <c r="K102" s="122">
        <v>415</v>
      </c>
      <c r="L102" s="123">
        <f>COUNTIF(J4:L84,415)</f>
        <v>0</v>
      </c>
      <c r="M102" s="1"/>
      <c r="N102" s="124">
        <v>415</v>
      </c>
      <c r="O102" s="125">
        <f>COUNTIF(M4:O84,415)</f>
        <v>0</v>
      </c>
      <c r="P102" s="1"/>
      <c r="Q102" s="126">
        <v>415</v>
      </c>
      <c r="R102" s="117">
        <f>COUNTIF(P4:R84,415)</f>
        <v>0</v>
      </c>
    </row>
    <row r="103" spans="1:18" ht="12.75">
      <c r="A103" s="106">
        <v>416</v>
      </c>
      <c r="B103" s="100" t="s">
        <v>73</v>
      </c>
      <c r="C103" s="105"/>
      <c r="D103" s="102"/>
      <c r="E103" s="97"/>
      <c r="F103" s="98">
        <f>COUNTIF(D1:F84,416)</f>
        <v>0</v>
      </c>
      <c r="G103" s="108"/>
      <c r="H103" s="115">
        <v>416</v>
      </c>
      <c r="I103" s="113">
        <f>COUNTIF(G4:I84,416)</f>
        <v>0</v>
      </c>
      <c r="J103" s="1"/>
      <c r="K103" s="122">
        <v>416</v>
      </c>
      <c r="L103" s="123">
        <f>COUNTIF(J4:L84,416)</f>
        <v>0</v>
      </c>
      <c r="M103" s="1"/>
      <c r="N103" s="124">
        <v>416</v>
      </c>
      <c r="O103" s="125">
        <f>COUNTIF(M4:O84,416)</f>
        <v>0</v>
      </c>
      <c r="P103" s="1"/>
      <c r="Q103" s="126">
        <v>416</v>
      </c>
      <c r="R103" s="117">
        <f>COUNTIF(P4:R84,416)</f>
        <v>0</v>
      </c>
    </row>
    <row r="104" spans="1:18" ht="12.75">
      <c r="A104" s="106">
        <v>417</v>
      </c>
      <c r="B104" s="100" t="s">
        <v>74</v>
      </c>
      <c r="C104" s="105"/>
      <c r="D104" s="102"/>
      <c r="E104" s="97"/>
      <c r="F104" s="98">
        <f>COUNTIF(D2:F87,417)</f>
        <v>0</v>
      </c>
      <c r="G104" s="108"/>
      <c r="H104" s="115">
        <v>417</v>
      </c>
      <c r="I104" s="113">
        <f>COUNTIF(G4:I84,417)</f>
        <v>0</v>
      </c>
      <c r="J104" s="1"/>
      <c r="K104" s="122">
        <v>417</v>
      </c>
      <c r="L104" s="123">
        <f>COUNTIF(J4:L84,417)</f>
        <v>0</v>
      </c>
      <c r="M104" s="1"/>
      <c r="N104" s="124">
        <v>417</v>
      </c>
      <c r="O104" s="125">
        <f>COUNTIF(M4:O84,417)</f>
        <v>0</v>
      </c>
      <c r="P104" s="1"/>
      <c r="Q104" s="126">
        <v>417</v>
      </c>
      <c r="R104" s="117">
        <f>COUNTIF(P4:R84,417)</f>
        <v>0</v>
      </c>
    </row>
    <row r="105" spans="1:18" ht="12.75">
      <c r="A105" s="106">
        <v>418</v>
      </c>
      <c r="B105" s="100" t="s">
        <v>75</v>
      </c>
      <c r="C105" s="105"/>
      <c r="D105" s="102"/>
      <c r="E105" s="97"/>
      <c r="F105" s="98">
        <f>COUNTIF(D3:F88,418)</f>
        <v>0</v>
      </c>
      <c r="G105" s="108"/>
      <c r="H105" s="115">
        <v>418</v>
      </c>
      <c r="I105" s="113">
        <f>COUNTIF(G4:I84,418)</f>
        <v>0</v>
      </c>
      <c r="J105" s="1"/>
      <c r="K105" s="122">
        <v>418</v>
      </c>
      <c r="L105" s="123">
        <f>COUNTIF(J4:L84,418)</f>
        <v>0</v>
      </c>
      <c r="M105" s="1"/>
      <c r="N105" s="124">
        <v>418</v>
      </c>
      <c r="O105" s="125">
        <f>COUNTIF(M4:O84,418)</f>
        <v>0</v>
      </c>
      <c r="P105" s="1"/>
      <c r="Q105" s="126">
        <v>418</v>
      </c>
      <c r="R105" s="117">
        <f>COUNTIF(P4:R84,418)</f>
        <v>0</v>
      </c>
    </row>
    <row r="106" spans="1:18" ht="12.75">
      <c r="A106" s="106">
        <v>419</v>
      </c>
      <c r="B106" s="100" t="s">
        <v>76</v>
      </c>
      <c r="C106" s="105"/>
      <c r="D106" s="102"/>
      <c r="E106" s="97"/>
      <c r="F106" s="98">
        <f>COUNTIF(D4:F89,419)</f>
        <v>0</v>
      </c>
      <c r="G106" s="108"/>
      <c r="H106" s="115">
        <v>419</v>
      </c>
      <c r="I106" s="113">
        <f>COUNTIF(G4:I84,419)</f>
        <v>0</v>
      </c>
      <c r="J106" s="1"/>
      <c r="K106" s="122">
        <v>419</v>
      </c>
      <c r="L106" s="123">
        <f>COUNTIF(J4:L84,419)</f>
        <v>0</v>
      </c>
      <c r="M106" s="1"/>
      <c r="N106" s="124">
        <v>419</v>
      </c>
      <c r="O106" s="125">
        <f>COUNTIF(M4:O84,419)</f>
        <v>0</v>
      </c>
      <c r="P106" s="1"/>
      <c r="Q106" s="126">
        <v>419</v>
      </c>
      <c r="R106" s="117">
        <f>COUNTIF(P4:R84,419)</f>
        <v>0</v>
      </c>
    </row>
    <row r="107" spans="1:18" ht="12.75">
      <c r="A107" s="106">
        <v>420</v>
      </c>
      <c r="B107" s="100" t="s">
        <v>77</v>
      </c>
      <c r="C107" s="105"/>
      <c r="D107" s="102"/>
      <c r="E107" s="97"/>
      <c r="F107" s="98">
        <f>COUNTIF(D5:F90,420)</f>
        <v>0</v>
      </c>
      <c r="G107" s="108"/>
      <c r="H107" s="115">
        <v>420</v>
      </c>
      <c r="I107" s="113">
        <f>COUNTIF(G4:I84,420)</f>
        <v>0</v>
      </c>
      <c r="J107" s="1"/>
      <c r="K107" s="122">
        <v>420</v>
      </c>
      <c r="L107" s="123">
        <f>COUNTIF(J4:L84,420)</f>
        <v>0</v>
      </c>
      <c r="M107" s="1"/>
      <c r="N107" s="245">
        <v>420</v>
      </c>
      <c r="O107" s="246">
        <f>COUNTIF(M4:O84,420)</f>
        <v>0</v>
      </c>
      <c r="P107" s="1"/>
      <c r="Q107" s="126">
        <v>420</v>
      </c>
      <c r="R107" s="117">
        <f>COUNTIF(P4:R84,420)</f>
        <v>0</v>
      </c>
    </row>
    <row r="108" spans="1:18" ht="12.75">
      <c r="A108" s="106">
        <v>421</v>
      </c>
      <c r="B108" s="100" t="s">
        <v>78</v>
      </c>
      <c r="C108" s="105"/>
      <c r="D108" s="102"/>
      <c r="E108" s="97"/>
      <c r="F108" s="98">
        <f>COUNTIF(D6:F91,421)</f>
        <v>0</v>
      </c>
      <c r="G108" s="108"/>
      <c r="H108" s="115">
        <v>421</v>
      </c>
      <c r="I108" s="113">
        <f>COUNTIF(G4:I84,421)</f>
        <v>0</v>
      </c>
      <c r="J108" s="1"/>
      <c r="K108" s="122">
        <v>421</v>
      </c>
      <c r="L108" s="123">
        <f>COUNTIF(J4:L84,421)</f>
        <v>0</v>
      </c>
      <c r="M108" s="1"/>
      <c r="N108" s="124">
        <v>421</v>
      </c>
      <c r="O108" s="125">
        <f>COUNTIF(M4:O84,421)</f>
        <v>0</v>
      </c>
      <c r="P108" s="1"/>
      <c r="Q108" s="126">
        <v>421</v>
      </c>
      <c r="R108" s="117">
        <f>COUNTIF(P4:R84,421)</f>
        <v>0</v>
      </c>
    </row>
    <row r="109" spans="1:18" ht="13.5" thickBot="1">
      <c r="A109" s="108" t="s">
        <v>62</v>
      </c>
      <c r="B109" s="100" t="s">
        <v>79</v>
      </c>
      <c r="C109" s="105"/>
      <c r="D109" s="102"/>
      <c r="E109" s="120">
        <v>0</v>
      </c>
      <c r="F109" s="121">
        <f>COUNTIF(D7:F92,0)</f>
        <v>5</v>
      </c>
      <c r="G109" s="108"/>
      <c r="H109" s="116">
        <v>0</v>
      </c>
      <c r="I109" s="114">
        <f>COUNTIF(G4:I84,H135)</f>
        <v>0</v>
      </c>
      <c r="J109" s="1"/>
      <c r="K109" s="127">
        <v>0</v>
      </c>
      <c r="L109" s="128">
        <f>COUNTIF(J4:L84,0)</f>
        <v>0</v>
      </c>
      <c r="M109" s="1"/>
      <c r="N109" s="129">
        <v>0</v>
      </c>
      <c r="O109" s="130">
        <f>COUNTIF(M4:O84,0)</f>
        <v>0</v>
      </c>
      <c r="P109" s="1"/>
      <c r="Q109" s="131">
        <v>0</v>
      </c>
      <c r="R109" s="132">
        <f>COUNTIF(P4:R84,0)</f>
        <v>0</v>
      </c>
    </row>
    <row r="110" spans="1:15" ht="12.75" customHeight="1">
      <c r="A110" s="107"/>
      <c r="B110" s="104"/>
      <c r="C110" s="105"/>
      <c r="D110" s="102"/>
      <c r="E110" s="100"/>
      <c r="F110" s="100"/>
      <c r="G110" s="108"/>
      <c r="H110" s="100"/>
      <c r="I110" s="93"/>
      <c r="J110" s="93"/>
      <c r="K110" s="93"/>
      <c r="L110" s="93"/>
      <c r="M110" s="93"/>
      <c r="N110" s="93"/>
      <c r="O110" s="93"/>
    </row>
    <row r="111" spans="1:15" ht="12.75" customHeight="1">
      <c r="A111" s="106">
        <v>101</v>
      </c>
      <c r="B111" s="100" t="s">
        <v>152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1:16" ht="12.75" customHeight="1">
      <c r="A112" s="106">
        <v>102</v>
      </c>
      <c r="B112" s="444" t="s">
        <v>153</v>
      </c>
      <c r="C112" s="394"/>
      <c r="D112" s="438"/>
      <c r="E112" s="393"/>
      <c r="F112" s="394"/>
      <c r="G112" s="394"/>
      <c r="H112" s="394"/>
      <c r="I112" s="394"/>
      <c r="J112" s="394"/>
      <c r="K112" s="393"/>
      <c r="L112" s="393"/>
      <c r="M112" s="394"/>
      <c r="N112" s="393"/>
      <c r="O112" s="393"/>
      <c r="P112" s="394"/>
    </row>
    <row r="113" spans="1:16" ht="12.75" customHeight="1">
      <c r="A113" s="106">
        <v>103</v>
      </c>
      <c r="B113" s="444" t="s">
        <v>154</v>
      </c>
      <c r="C113" s="394"/>
      <c r="D113" s="393"/>
      <c r="E113" s="393"/>
      <c r="F113" s="394"/>
      <c r="G113" s="393"/>
      <c r="H113" s="393"/>
      <c r="I113" s="394"/>
      <c r="J113" s="394"/>
      <c r="K113" s="393"/>
      <c r="L113" s="393"/>
      <c r="M113" s="394"/>
      <c r="N113" s="393"/>
      <c r="O113" s="393"/>
      <c r="P113" s="394"/>
    </row>
    <row r="114" spans="1:16" ht="12.75">
      <c r="A114" s="106">
        <v>104</v>
      </c>
      <c r="B114" s="444" t="s">
        <v>155</v>
      </c>
      <c r="C114" s="394"/>
      <c r="D114" s="393"/>
      <c r="E114" s="393"/>
      <c r="F114" s="394"/>
      <c r="G114" s="393"/>
      <c r="H114" s="393"/>
      <c r="I114" s="394"/>
      <c r="J114" s="394"/>
      <c r="K114" s="394"/>
      <c r="L114" s="394"/>
      <c r="M114" s="394"/>
      <c r="N114" s="394"/>
      <c r="O114" s="394"/>
      <c r="P114" s="394"/>
    </row>
    <row r="115" spans="1:16" ht="12.75">
      <c r="A115" s="106">
        <v>105</v>
      </c>
      <c r="B115" s="444" t="s">
        <v>156</v>
      </c>
      <c r="C115" s="394"/>
      <c r="D115" s="394"/>
      <c r="E115" s="394"/>
      <c r="F115" s="394"/>
      <c r="G115" s="394"/>
      <c r="H115" s="394"/>
      <c r="I115" s="394"/>
      <c r="J115" s="452"/>
      <c r="K115" s="452"/>
      <c r="L115" s="452"/>
      <c r="M115" s="452"/>
      <c r="N115" s="452"/>
      <c r="O115" s="452"/>
      <c r="P115" s="394"/>
    </row>
    <row r="116" spans="1:15" ht="12.75">
      <c r="A116" s="106">
        <v>106</v>
      </c>
      <c r="B116" s="444" t="s">
        <v>157</v>
      </c>
      <c r="J116" s="394"/>
      <c r="K116" s="394"/>
      <c r="L116" s="394"/>
      <c r="M116" s="394"/>
      <c r="N116" s="394"/>
      <c r="O116" s="394"/>
    </row>
    <row r="117" spans="1:15" ht="12.75">
      <c r="A117" s="106">
        <v>107</v>
      </c>
      <c r="B117" s="444" t="s">
        <v>158</v>
      </c>
      <c r="J117" s="393"/>
      <c r="K117" s="393"/>
      <c r="L117" s="393"/>
      <c r="M117" s="393"/>
      <c r="N117" s="393"/>
      <c r="O117" s="393"/>
    </row>
    <row r="118" spans="1:15" ht="12.75">
      <c r="A118" s="106">
        <v>108</v>
      </c>
      <c r="B118" s="444" t="s">
        <v>159</v>
      </c>
      <c r="J118" s="393"/>
      <c r="K118" s="393"/>
      <c r="L118" s="393"/>
      <c r="M118" s="393"/>
      <c r="N118" s="153"/>
      <c r="O118" s="153"/>
    </row>
    <row r="119" spans="1:15" ht="12.75">
      <c r="A119" s="106">
        <v>120</v>
      </c>
      <c r="B119" s="444" t="s">
        <v>160</v>
      </c>
      <c r="J119" s="394"/>
      <c r="K119" s="394"/>
      <c r="L119" s="394"/>
      <c r="M119" s="394"/>
      <c r="N119" s="394"/>
      <c r="O119" s="394"/>
    </row>
    <row r="120" spans="1:2" ht="12.75">
      <c r="A120" s="106">
        <v>121</v>
      </c>
      <c r="B120" s="444" t="s">
        <v>161</v>
      </c>
    </row>
    <row r="121" spans="1:2" ht="12.75">
      <c r="A121" s="106">
        <v>129</v>
      </c>
      <c r="B121" s="444" t="s">
        <v>162</v>
      </c>
    </row>
    <row r="122" spans="1:2" ht="12.75">
      <c r="A122" s="106">
        <v>130</v>
      </c>
      <c r="B122" s="444" t="s">
        <v>163</v>
      </c>
    </row>
    <row r="123" spans="1:2" ht="12.75">
      <c r="A123" s="106">
        <v>140</v>
      </c>
      <c r="B123" s="444" t="s">
        <v>164</v>
      </c>
    </row>
    <row r="124" spans="1:2" ht="12.75">
      <c r="A124" s="106">
        <v>160</v>
      </c>
      <c r="B124" s="444" t="s">
        <v>165</v>
      </c>
    </row>
    <row r="125" spans="1:2" ht="12.75">
      <c r="A125" s="106">
        <v>190</v>
      </c>
      <c r="B125" s="444" t="s">
        <v>166</v>
      </c>
    </row>
  </sheetData>
  <mergeCells count="12">
    <mergeCell ref="D3:F3"/>
    <mergeCell ref="Q87:R87"/>
    <mergeCell ref="E87:F87"/>
    <mergeCell ref="H87:I87"/>
    <mergeCell ref="K87:L87"/>
    <mergeCell ref="N87:O87"/>
    <mergeCell ref="P3:R3"/>
    <mergeCell ref="G3:I3"/>
    <mergeCell ref="J3:L3"/>
    <mergeCell ref="M3:O3"/>
    <mergeCell ref="J115:L115"/>
    <mergeCell ref="M115:O115"/>
  </mergeCells>
  <printOptions/>
  <pageMargins left="0" right="0" top="0.984251968503937" bottom="0.984251968503937" header="0.5118110236220472" footer="0.5118110236220472"/>
  <pageSetup horizontalDpi="600" verticalDpi="600" orientation="landscape" scale="73" r:id="rId1"/>
  <headerFooter alignWithMargins="0">
    <oddHeader>&amp;R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13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Year!B5</f>
        <v>39701</v>
      </c>
      <c r="B8" s="9" t="s">
        <v>25</v>
      </c>
      <c r="C8" s="30">
        <f ca="1">OFFSET(Year!D5,0,0,1,1)</f>
        <v>0</v>
      </c>
      <c r="D8" s="30" t="str">
        <f ca="1">OFFSET(Year!E5,0,0,1,1)</f>
        <v>Instructor's Meeting</v>
      </c>
      <c r="E8" s="30">
        <f ca="1">OFFSET(Year!F5,0,0,1,1)</f>
        <v>0</v>
      </c>
      <c r="F8" s="30">
        <f ca="1">OFFSET(Year!G5,0,0,1,1)</f>
        <v>0</v>
      </c>
      <c r="G8" s="30" t="str">
        <f ca="1">OFFSET(Year!H5,0,0,1,1)</f>
        <v>Instructor's Meeting</v>
      </c>
      <c r="H8" s="30">
        <f ca="1">OFFSET(Year!I5,0,0,1,1)</f>
        <v>0</v>
      </c>
      <c r="I8" s="30">
        <f ca="1">OFFSET(Year!J5,0,0,1,1)</f>
        <v>0</v>
      </c>
      <c r="J8" s="30" t="str">
        <f ca="1">OFFSET(Year!K5,0,0,1,1)</f>
        <v>Instructor's Meeting</v>
      </c>
      <c r="K8" s="30">
        <f ca="1">OFFSET(Year!L5,0,0,1,1)</f>
        <v>0</v>
      </c>
      <c r="L8" s="30">
        <f ca="1">OFFSET(Year!M5,0,0,1,1)</f>
        <v>0</v>
      </c>
      <c r="M8" s="30" t="str">
        <f ca="1">OFFSET(Year!N5,0,0,1,1)</f>
        <v>Instructor's Meeting</v>
      </c>
      <c r="N8" s="30">
        <f ca="1">OFFSET(Year!O5,0,0,1,1)</f>
        <v>0</v>
      </c>
      <c r="O8" s="30">
        <f ca="1">OFFSET(Year!P5,0,0,1,1)</f>
        <v>0</v>
      </c>
      <c r="P8" s="30" t="str">
        <f ca="1">OFFSET(Year!Q5,0,0,1,1)</f>
        <v>Instructor's Meeting</v>
      </c>
      <c r="Q8" s="30">
        <f ca="1">OFFSET(Year!R5,0,0,1,1)</f>
        <v>0</v>
      </c>
    </row>
    <row r="9" spans="1:17" ht="12.75">
      <c r="A9" s="22"/>
      <c r="B9" s="154" t="s">
        <v>26</v>
      </c>
      <c r="C9" s="30">
        <f ca="1">OFFSET(Year!D6,0,0,1,1)</f>
        <v>0</v>
      </c>
      <c r="D9" s="30">
        <f ca="1">OFFSET(Year!E6,0,0,1,1)</f>
        <v>0</v>
      </c>
      <c r="E9" s="30">
        <f ca="1">OFFSET(Year!F6,0,0,1,1)</f>
        <v>0</v>
      </c>
      <c r="F9" s="30">
        <f ca="1">OFFSET(Year!G6,0,0,1,1)</f>
        <v>0</v>
      </c>
      <c r="G9" s="30">
        <f ca="1">OFFSET(Year!H6,0,0,1,1)</f>
        <v>0</v>
      </c>
      <c r="H9" s="30">
        <f ca="1">OFFSET(Year!I6,0,0,1,1)</f>
        <v>0</v>
      </c>
      <c r="I9" s="30">
        <f ca="1">OFFSET(Year!J6,0,0,1,1)</f>
        <v>0</v>
      </c>
      <c r="J9" s="30">
        <f ca="1">OFFSET(Year!K6,0,0,1,1)</f>
        <v>0</v>
      </c>
      <c r="K9" s="30">
        <f ca="1">OFFSET(Year!L6,0,0,1,1)</f>
        <v>0</v>
      </c>
      <c r="L9" s="30">
        <f ca="1">OFFSET(Year!M6,0,0,1,1)</f>
        <v>0</v>
      </c>
      <c r="M9" s="30">
        <f ca="1">OFFSET(Year!N6,0,0,1,1)</f>
        <v>0</v>
      </c>
      <c r="N9" s="30">
        <f ca="1">OFFSET(Year!O6,0,0,1,1)</f>
        <v>0</v>
      </c>
      <c r="O9" s="30">
        <f ca="1">OFFSET(Year!P6,0,0,1,1)</f>
        <v>0</v>
      </c>
      <c r="P9" s="30">
        <f ca="1">OFFSET(Year!Q6,0,0,1,1)</f>
        <v>0</v>
      </c>
      <c r="Q9" s="30">
        <f ca="1">OFFSET(Year!R6,0,0,1,1)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6"/>
      <c r="N10" s="155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8"/>
      <c r="N11" s="159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39708</v>
      </c>
      <c r="B14" s="41" t="s">
        <v>25</v>
      </c>
      <c r="C14" s="30">
        <f ca="1">OFFSET(Year!D7,0,0,1,1)</f>
        <v>0</v>
      </c>
      <c r="D14" s="30">
        <f ca="1">OFFSET(Year!E7,0,0,1,1)</f>
        <v>0</v>
      </c>
      <c r="E14" s="30">
        <f ca="1">OFFSET(Year!F7,0,0,1,1)</f>
        <v>0</v>
      </c>
      <c r="F14" s="30">
        <f ca="1">OFFSET(Year!G7,0,0,1,1)</f>
        <v>0</v>
      </c>
      <c r="G14" s="30">
        <f ca="1">OFFSET(Year!H7,0,0,1,1)</f>
        <v>0</v>
      </c>
      <c r="H14" s="30">
        <f ca="1">OFFSET(Year!I7,0,0,1,1)</f>
        <v>0</v>
      </c>
      <c r="I14" s="30">
        <f ca="1">OFFSET(Year!J7,0,0,1,1)</f>
        <v>0</v>
      </c>
      <c r="J14" s="30">
        <f ca="1">OFFSET(Year!K7,0,0,1,1)</f>
        <v>0</v>
      </c>
      <c r="K14" s="30">
        <f ca="1">OFFSET(Year!L7,0,0,1,1)</f>
        <v>0</v>
      </c>
      <c r="L14" s="30">
        <f ca="1">OFFSET(Year!M7,0,0,1,1)</f>
        <v>0</v>
      </c>
      <c r="M14" s="30">
        <f ca="1">OFFSET(Year!N7,0,0,1,1)</f>
        <v>0</v>
      </c>
      <c r="N14" s="30">
        <f ca="1">OFFSET(Year!O7,0,0,1,1)</f>
        <v>0</v>
      </c>
      <c r="O14" s="30">
        <f ca="1">OFFSET(Year!P7,0,0,1,1)</f>
        <v>0</v>
      </c>
      <c r="P14" s="30">
        <f ca="1">OFFSET(Year!Q7,0,0,1,1)</f>
        <v>0</v>
      </c>
      <c r="Q14" s="30">
        <f ca="1">OFFSET(Year!R7,0,0,1,1)</f>
        <v>0</v>
      </c>
    </row>
    <row r="15" spans="1:17" ht="12.75">
      <c r="A15" s="22"/>
      <c r="B15" s="27" t="s">
        <v>26</v>
      </c>
      <c r="C15" s="30">
        <f ca="1">OFFSET(Year!D8,0,0,1,1)</f>
        <v>0</v>
      </c>
      <c r="D15" s="30">
        <f ca="1">OFFSET(Year!E8,0,0,1,1)</f>
        <v>0</v>
      </c>
      <c r="E15" s="30">
        <f ca="1">OFFSET(Year!F8,0,0,1,1)</f>
        <v>0</v>
      </c>
      <c r="F15" s="30">
        <f ca="1">OFFSET(Year!G8,0,0,1,1)</f>
        <v>0</v>
      </c>
      <c r="G15" s="30">
        <f ca="1">OFFSET(Year!H8,0,0,1,1)</f>
        <v>0</v>
      </c>
      <c r="H15" s="30">
        <f ca="1">OFFSET(Year!I8,0,0,1,1)</f>
        <v>0</v>
      </c>
      <c r="I15" s="30">
        <f ca="1">OFFSET(Year!J8,0,0,1,1)</f>
        <v>0</v>
      </c>
      <c r="J15" s="30">
        <f ca="1">OFFSET(Year!K8,0,0,1,1)</f>
        <v>0</v>
      </c>
      <c r="K15" s="30">
        <f ca="1">OFFSET(Year!L8,0,0,1,1)</f>
        <v>0</v>
      </c>
      <c r="L15" s="30">
        <f ca="1">OFFSET(Year!M8,0,0,1,1)</f>
        <v>0</v>
      </c>
      <c r="M15" s="30">
        <f ca="1">OFFSET(Year!N8,0,0,1,1)</f>
        <v>0</v>
      </c>
      <c r="N15" s="30">
        <f ca="1">OFFSET(Year!O8,0,0,1,1)</f>
        <v>0</v>
      </c>
      <c r="O15" s="30">
        <f ca="1">OFFSET(Year!P8,0,0,1,1)</f>
        <v>0</v>
      </c>
      <c r="P15" s="30">
        <f ca="1">OFFSET(Year!Q8,0,0,1,1)</f>
        <v>0</v>
      </c>
      <c r="Q15" s="30">
        <f ca="1">OFFSET(Year!R8,0,0,1,1)</f>
        <v>0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400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01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39715</v>
      </c>
      <c r="B20" s="9" t="s">
        <v>25</v>
      </c>
      <c r="C20" s="30">
        <f ca="1">OFFSET(Year!D9,0,0,1,1)</f>
        <v>0</v>
      </c>
      <c r="D20" s="30">
        <f ca="1">OFFSET(Year!E9,0,0,1,1)</f>
        <v>0</v>
      </c>
      <c r="E20" s="30">
        <f ca="1">OFFSET(Year!F9,0,0,1,1)</f>
        <v>0</v>
      </c>
      <c r="F20" s="30">
        <f ca="1">OFFSET(Year!G9,0,0,1,1)</f>
        <v>0</v>
      </c>
      <c r="G20" s="30">
        <f ca="1">OFFSET(Year!H9,0,0,1,1)</f>
        <v>0</v>
      </c>
      <c r="H20" s="30">
        <f ca="1">OFFSET(Year!I9,0,0,1,1)</f>
        <v>0</v>
      </c>
      <c r="I20" s="30">
        <f ca="1">OFFSET(Year!J9,0,0,1,1)</f>
        <v>0</v>
      </c>
      <c r="J20" s="30">
        <f ca="1">OFFSET(Year!K9,0,0,1,1)</f>
        <v>0</v>
      </c>
      <c r="K20" s="30">
        <f ca="1">OFFSET(Year!L9,0,0,1,1)</f>
        <v>0</v>
      </c>
      <c r="L20" s="30">
        <f ca="1">OFFSET(Year!M9,0,0,1,1)</f>
        <v>0</v>
      </c>
      <c r="M20" s="30">
        <f ca="1">OFFSET(Year!N9,0,0,1,1)</f>
        <v>0</v>
      </c>
      <c r="N20" s="30">
        <f ca="1">OFFSET(Year!O9,0,0,1,1)</f>
        <v>0</v>
      </c>
      <c r="O20" s="30">
        <f ca="1">OFFSET(Year!P9,0,0,1,1)</f>
        <v>0</v>
      </c>
      <c r="P20" s="30">
        <f ca="1">OFFSET(Year!Q9,0,0,1,1)</f>
        <v>0</v>
      </c>
      <c r="Q20" s="30">
        <f ca="1">OFFSET(Year!R9,0,0,1,1)</f>
        <v>0</v>
      </c>
    </row>
    <row r="21" spans="1:17" ht="12.75">
      <c r="A21" s="22"/>
      <c r="B21" s="27" t="s">
        <v>26</v>
      </c>
      <c r="C21" s="30">
        <f ca="1">OFFSET(Year!D10,0,0,1,1)</f>
        <v>0</v>
      </c>
      <c r="D21" s="30">
        <f ca="1">OFFSET(Year!E10,0,0,1,1)</f>
        <v>0</v>
      </c>
      <c r="E21" s="30">
        <f ca="1">OFFSET(Year!F10,0,0,1,1)</f>
        <v>0</v>
      </c>
      <c r="F21" s="30">
        <f ca="1">OFFSET(Year!G10,0,0,1,1)</f>
        <v>0</v>
      </c>
      <c r="G21" s="30">
        <f ca="1">OFFSET(Year!H10,0,0,1,1)</f>
        <v>0</v>
      </c>
      <c r="H21" s="30">
        <f ca="1">OFFSET(Year!I10,0,0,1,1)</f>
        <v>0</v>
      </c>
      <c r="I21" s="30">
        <f ca="1">OFFSET(Year!J10,0,0,1,1)</f>
        <v>0</v>
      </c>
      <c r="J21" s="30">
        <f ca="1">OFFSET(Year!K10,0,0,1,1)</f>
        <v>0</v>
      </c>
      <c r="K21" s="30">
        <f ca="1">OFFSET(Year!L10,0,0,1,1)</f>
        <v>0</v>
      </c>
      <c r="L21" s="30">
        <f ca="1">OFFSET(Year!M10,0,0,1,1)</f>
        <v>0</v>
      </c>
      <c r="M21" s="30">
        <f ca="1">OFFSET(Year!N10,0,0,1,1)</f>
        <v>0</v>
      </c>
      <c r="N21" s="30">
        <f ca="1">OFFSET(Year!O10,0,0,1,1)</f>
        <v>0</v>
      </c>
      <c r="O21" s="30">
        <f ca="1">OFFSET(Year!P10,0,0,1,1)</f>
        <v>0</v>
      </c>
      <c r="P21" s="30">
        <f ca="1">OFFSET(Year!Q10,0,0,1,1)</f>
        <v>0</v>
      </c>
      <c r="Q21" s="30">
        <f ca="1">OFFSET(Year!R10,0,0,1,1)</f>
        <v>0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01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6" ht="12.75">
      <c r="A25" s="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8"/>
      <c r="N25" s="8"/>
      <c r="O25" s="3"/>
      <c r="P25" s="3"/>
    </row>
    <row r="26" spans="4:12" ht="12.75">
      <c r="D26" s="17" t="s">
        <v>61</v>
      </c>
      <c r="E26" s="17"/>
      <c r="F26" s="17"/>
      <c r="G26" s="7">
        <f>Notes!F9</f>
        <v>0</v>
      </c>
      <c r="H26" s="7"/>
      <c r="I26" s="8"/>
      <c r="J26" s="12" t="s">
        <v>31</v>
      </c>
      <c r="K26" s="5"/>
      <c r="L26" s="5"/>
    </row>
    <row r="27" spans="4:12" ht="12.75">
      <c r="D27" s="17"/>
      <c r="E27" s="17"/>
      <c r="F27" s="17" t="s">
        <v>30</v>
      </c>
      <c r="G27" s="7"/>
      <c r="H27" s="7"/>
      <c r="J27" s="37" t="s">
        <v>29</v>
      </c>
      <c r="K27" s="31">
        <f>A8+4</f>
        <v>39705</v>
      </c>
      <c r="L27" s="31">
        <f>A8+5</f>
        <v>39706</v>
      </c>
    </row>
    <row r="28" spans="4:12" ht="12.75">
      <c r="D28" s="17"/>
      <c r="E28" s="17"/>
      <c r="F28" s="38" t="s">
        <v>29</v>
      </c>
      <c r="G28" s="32">
        <f>A8</f>
        <v>39701</v>
      </c>
      <c r="H28" s="32"/>
      <c r="J28" s="4"/>
      <c r="K28" s="5"/>
      <c r="L28" s="4"/>
    </row>
    <row r="29" spans="4:12" ht="12.75">
      <c r="D29" s="17"/>
      <c r="E29" s="17"/>
      <c r="F29" s="38"/>
      <c r="G29" s="32"/>
      <c r="H29" s="32"/>
      <c r="J29" s="4"/>
      <c r="K29" s="5"/>
      <c r="L29" s="4"/>
    </row>
    <row r="30" spans="4:12" ht="12.75">
      <c r="D30" s="17"/>
      <c r="E30" s="17"/>
      <c r="F30" s="38"/>
      <c r="G30" s="32"/>
      <c r="H30" s="32"/>
      <c r="J30" s="4" t="s">
        <v>80</v>
      </c>
      <c r="K30" s="5" t="s">
        <v>103</v>
      </c>
      <c r="L30" s="4"/>
    </row>
    <row r="31" spans="1:17" ht="13.5" thickBot="1">
      <c r="A31" s="3"/>
      <c r="B31" s="3"/>
      <c r="C31" s="8"/>
      <c r="D31" s="14"/>
      <c r="E31" s="14"/>
      <c r="F31" s="38"/>
      <c r="G31" s="32"/>
      <c r="H31" s="70"/>
      <c r="I31" s="5"/>
      <c r="J31" s="4"/>
      <c r="K31" s="5"/>
      <c r="L31" s="4"/>
      <c r="Q31" s="265">
        <f>G28</f>
        <v>39701</v>
      </c>
    </row>
    <row r="32" spans="1:14" ht="13.5" thickBot="1">
      <c r="A32" s="483" t="s">
        <v>57</v>
      </c>
      <c r="B32" s="484"/>
      <c r="C32" s="484"/>
      <c r="D32" s="484"/>
      <c r="E32" s="484"/>
      <c r="F32" s="484"/>
      <c r="G32" s="485"/>
      <c r="J32" s="4"/>
      <c r="K32" s="4"/>
      <c r="L32" s="4"/>
      <c r="M32" s="3"/>
      <c r="N32" s="3"/>
    </row>
    <row r="33" spans="1:20" ht="12.75">
      <c r="A33" s="61" t="s">
        <v>22</v>
      </c>
      <c r="B33" s="53" t="s">
        <v>24</v>
      </c>
      <c r="C33" s="53" t="s">
        <v>25</v>
      </c>
      <c r="D33" s="53" t="s">
        <v>26</v>
      </c>
      <c r="E33" s="54" t="s">
        <v>27</v>
      </c>
      <c r="F33" s="55"/>
      <c r="G33" s="56" t="s">
        <v>28</v>
      </c>
      <c r="J33" s="4" t="s">
        <v>81</v>
      </c>
      <c r="K33" s="4"/>
      <c r="L33" s="4"/>
      <c r="M33" s="3"/>
      <c r="N33" s="61" t="s">
        <v>22</v>
      </c>
      <c r="O33" s="53" t="s">
        <v>24</v>
      </c>
      <c r="P33" s="53" t="s">
        <v>117</v>
      </c>
      <c r="Q33" s="53" t="s">
        <v>118</v>
      </c>
      <c r="R33" s="53" t="s">
        <v>119</v>
      </c>
      <c r="S33" s="53" t="s">
        <v>120</v>
      </c>
      <c r="T33" s="53" t="s">
        <v>121</v>
      </c>
    </row>
    <row r="34" spans="1:20" ht="12.75">
      <c r="A34" s="57">
        <v>1</v>
      </c>
      <c r="B34" s="85" t="str">
        <f>Notes!F3</f>
        <v>1855 - 1930</v>
      </c>
      <c r="C34" s="85">
        <f>C8</f>
        <v>0</v>
      </c>
      <c r="D34" s="85">
        <f>C9</f>
        <v>0</v>
      </c>
      <c r="E34" s="197">
        <f>C10</f>
        <v>0</v>
      </c>
      <c r="F34" s="198"/>
      <c r="G34" s="199">
        <f>C11</f>
        <v>0</v>
      </c>
      <c r="J34" s="4"/>
      <c r="K34" s="4"/>
      <c r="L34" s="4"/>
      <c r="M34" s="3"/>
      <c r="N34" s="57">
        <v>1</v>
      </c>
      <c r="O34" s="85" t="str">
        <f>B34</f>
        <v>1855 - 1930</v>
      </c>
      <c r="P34" s="85">
        <f>C34</f>
        <v>0</v>
      </c>
      <c r="Q34" s="85">
        <f>C43</f>
        <v>0</v>
      </c>
      <c r="R34" s="85">
        <f>C53</f>
        <v>0</v>
      </c>
      <c r="S34" s="85">
        <f>C63</f>
        <v>0</v>
      </c>
      <c r="T34" s="85">
        <f>C73</f>
        <v>0</v>
      </c>
    </row>
    <row r="35" spans="1:20" ht="13.5" thickBot="1">
      <c r="A35" s="58" t="s">
        <v>23</v>
      </c>
      <c r="B35" s="87" t="str">
        <f>Notes!F4</f>
        <v>1930 - 1940</v>
      </c>
      <c r="C35" s="203"/>
      <c r="D35" s="203"/>
      <c r="E35" s="204"/>
      <c r="F35" s="205"/>
      <c r="G35" s="206"/>
      <c r="J35" s="4"/>
      <c r="K35" s="4"/>
      <c r="L35" s="4"/>
      <c r="M35" s="3"/>
      <c r="N35" s="58" t="s">
        <v>23</v>
      </c>
      <c r="O35" s="87" t="str">
        <f>B35</f>
        <v>1930 - 1940</v>
      </c>
      <c r="P35" s="203"/>
      <c r="Q35" s="203"/>
      <c r="R35" s="203"/>
      <c r="S35" s="203"/>
      <c r="T35" s="203"/>
    </row>
    <row r="36" spans="1:20" ht="13.5" thickBot="1">
      <c r="A36" s="57">
        <v>2</v>
      </c>
      <c r="B36" s="87" t="str">
        <f>Notes!F5</f>
        <v>1940 - 2015</v>
      </c>
      <c r="C36" s="85" t="str">
        <f>D8</f>
        <v>Instructor's Meeting</v>
      </c>
      <c r="D36" s="85">
        <f>D9</f>
        <v>0</v>
      </c>
      <c r="E36" s="197">
        <f>D10</f>
        <v>0</v>
      </c>
      <c r="F36" s="198"/>
      <c r="G36" s="199">
        <f>D11</f>
        <v>0</v>
      </c>
      <c r="J36" s="4"/>
      <c r="K36" s="4"/>
      <c r="L36" s="4"/>
      <c r="M36" s="3"/>
      <c r="N36" s="57">
        <v>2</v>
      </c>
      <c r="O36" s="87" t="str">
        <f>B36</f>
        <v>1940 - 2015</v>
      </c>
      <c r="P36" s="85" t="str">
        <f>C36</f>
        <v>Instructor's Meeting</v>
      </c>
      <c r="Q36" s="85" t="str">
        <f>C45</f>
        <v>Instructor's Meeting</v>
      </c>
      <c r="R36" s="85" t="str">
        <f>C55</f>
        <v>Instructor's Meeting</v>
      </c>
      <c r="S36" s="85" t="str">
        <f>C65</f>
        <v>Instructor's Meeting</v>
      </c>
      <c r="T36" s="85" t="str">
        <f>C75</f>
        <v>Instructor's Meeting</v>
      </c>
    </row>
    <row r="37" spans="1:20" ht="13.5" thickBot="1">
      <c r="A37" s="283" t="s">
        <v>23</v>
      </c>
      <c r="B37" s="87" t="str">
        <f>Notes!F6</f>
        <v>2015 - 2030</v>
      </c>
      <c r="C37" s="284"/>
      <c r="D37" s="284"/>
      <c r="E37" s="285"/>
      <c r="F37" s="286"/>
      <c r="G37" s="287"/>
      <c r="J37" s="4"/>
      <c r="K37" s="4"/>
      <c r="L37" s="4"/>
      <c r="M37" s="3"/>
      <c r="N37" s="57" t="s">
        <v>23</v>
      </c>
      <c r="O37" s="87" t="str">
        <f>B37</f>
        <v>2015 - 2030</v>
      </c>
      <c r="P37" s="284"/>
      <c r="Q37" s="284"/>
      <c r="R37" s="284"/>
      <c r="S37" s="284"/>
      <c r="T37" s="284"/>
    </row>
    <row r="38" spans="1:20" ht="13.5" thickBot="1">
      <c r="A38" s="58">
        <v>3</v>
      </c>
      <c r="B38" s="87" t="str">
        <f>Notes!F7</f>
        <v>2030 - 2105</v>
      </c>
      <c r="C38" s="87">
        <f>E8</f>
        <v>0</v>
      </c>
      <c r="D38" s="87">
        <f>E9</f>
        <v>0</v>
      </c>
      <c r="E38" s="200">
        <f>E10</f>
        <v>0</v>
      </c>
      <c r="F38" s="201"/>
      <c r="G38" s="202">
        <f>E11</f>
        <v>0</v>
      </c>
      <c r="J38" s="4"/>
      <c r="K38" s="4"/>
      <c r="L38" s="4"/>
      <c r="M38" s="3"/>
      <c r="N38" s="58">
        <v>3</v>
      </c>
      <c r="O38" s="87" t="str">
        <f>B38</f>
        <v>2030 - 2105</v>
      </c>
      <c r="P38" s="87">
        <f>C38</f>
        <v>0</v>
      </c>
      <c r="Q38" s="87">
        <f>C47</f>
        <v>0</v>
      </c>
      <c r="R38" s="87">
        <f>C57</f>
        <v>0</v>
      </c>
      <c r="S38" s="87">
        <f>C67</f>
        <v>0</v>
      </c>
      <c r="T38" s="87">
        <f>C77</f>
        <v>0</v>
      </c>
    </row>
    <row r="39" spans="3:5" ht="12.75">
      <c r="C39"/>
      <c r="D39"/>
      <c r="E39"/>
    </row>
    <row r="40" spans="1:14" ht="13.5" thickBot="1">
      <c r="A40" s="7"/>
      <c r="B40" s="8"/>
      <c r="C40" s="8"/>
      <c r="D40" s="8"/>
      <c r="E40" s="3"/>
      <c r="F40" s="3"/>
      <c r="G40" s="8"/>
      <c r="J40" s="4"/>
      <c r="K40" s="4"/>
      <c r="L40" s="4"/>
      <c r="M40" s="3"/>
      <c r="N40" s="3"/>
    </row>
    <row r="41" spans="1:14" ht="13.5" thickBot="1">
      <c r="A41" s="486" t="s">
        <v>58</v>
      </c>
      <c r="B41" s="487"/>
      <c r="C41" s="487"/>
      <c r="D41" s="487"/>
      <c r="E41" s="487"/>
      <c r="F41" s="487"/>
      <c r="G41" s="488"/>
      <c r="J41" s="4" t="s">
        <v>104</v>
      </c>
      <c r="K41" s="4"/>
      <c r="L41" s="4"/>
      <c r="M41" s="3"/>
      <c r="N41" s="3"/>
    </row>
    <row r="42" spans="1:14" ht="12.75">
      <c r="A42" s="166" t="s">
        <v>22</v>
      </c>
      <c r="B42" s="167" t="s">
        <v>24</v>
      </c>
      <c r="C42" s="167" t="s">
        <v>25</v>
      </c>
      <c r="D42" s="167" t="s">
        <v>26</v>
      </c>
      <c r="E42" s="168" t="s">
        <v>27</v>
      </c>
      <c r="F42" s="169"/>
      <c r="G42" s="170" t="s">
        <v>28</v>
      </c>
      <c r="J42" s="4"/>
      <c r="K42" s="4"/>
      <c r="L42" s="4"/>
      <c r="M42" s="3"/>
      <c r="N42" s="3"/>
    </row>
    <row r="43" spans="1:14" ht="12.75">
      <c r="A43" s="171">
        <v>1</v>
      </c>
      <c r="B43" s="85" t="str">
        <f>Notes!F3</f>
        <v>1855 - 1930</v>
      </c>
      <c r="C43" s="85">
        <f>F8</f>
        <v>0</v>
      </c>
      <c r="D43" s="85">
        <f>F9</f>
        <v>0</v>
      </c>
      <c r="E43" s="197">
        <f>F10</f>
        <v>0</v>
      </c>
      <c r="F43" s="198"/>
      <c r="G43" s="207">
        <f>F11</f>
        <v>0</v>
      </c>
      <c r="J43" s="4"/>
      <c r="K43" s="4"/>
      <c r="L43" s="4"/>
      <c r="M43" s="3"/>
      <c r="N43" s="3"/>
    </row>
    <row r="44" spans="1:14" ht="12.75">
      <c r="A44" s="171" t="s">
        <v>23</v>
      </c>
      <c r="B44" s="85" t="str">
        <f>Notes!F4</f>
        <v>1930 - 1940</v>
      </c>
      <c r="C44" s="203"/>
      <c r="D44" s="203"/>
      <c r="E44" s="204"/>
      <c r="F44" s="205"/>
      <c r="G44" s="208"/>
      <c r="J44" s="4"/>
      <c r="K44" s="4"/>
      <c r="L44" s="4"/>
      <c r="M44" s="3"/>
      <c r="N44" s="3"/>
    </row>
    <row r="45" spans="1:14" ht="12.75">
      <c r="A45" s="172">
        <v>2</v>
      </c>
      <c r="B45" s="85" t="str">
        <f>Notes!F4</f>
        <v>1930 - 1940</v>
      </c>
      <c r="C45" s="85" t="str">
        <f>G8</f>
        <v>Instructor's Meeting</v>
      </c>
      <c r="D45" s="85">
        <f>G9</f>
        <v>0</v>
      </c>
      <c r="E45" s="197">
        <f>G10</f>
        <v>0</v>
      </c>
      <c r="F45" s="198"/>
      <c r="G45" s="207">
        <f>G11</f>
        <v>0</v>
      </c>
      <c r="J45" s="4"/>
      <c r="K45" s="4"/>
      <c r="L45" s="4"/>
      <c r="M45" s="3"/>
      <c r="N45" s="3"/>
    </row>
    <row r="46" spans="1:14" ht="12.75">
      <c r="A46" s="172" t="s">
        <v>23</v>
      </c>
      <c r="B46" s="86" t="str">
        <f>Notes!F5</f>
        <v>1940 - 2015</v>
      </c>
      <c r="C46" s="203"/>
      <c r="D46" s="203"/>
      <c r="E46" s="204"/>
      <c r="F46" s="205"/>
      <c r="G46" s="208"/>
      <c r="J46" s="5"/>
      <c r="K46" s="4"/>
      <c r="L46" s="4"/>
      <c r="M46" s="3"/>
      <c r="N46" s="3"/>
    </row>
    <row r="47" spans="1:14" ht="13.5" thickBot="1">
      <c r="A47" s="173">
        <v>3</v>
      </c>
      <c r="B47" s="174" t="str">
        <f>Notes!F6</f>
        <v>2015 - 2030</v>
      </c>
      <c r="C47" s="174">
        <f>H8</f>
        <v>0</v>
      </c>
      <c r="D47" s="174">
        <f>H9</f>
        <v>0</v>
      </c>
      <c r="E47" s="209">
        <f>H10</f>
        <v>0</v>
      </c>
      <c r="F47" s="210"/>
      <c r="G47" s="211">
        <f>H11</f>
        <v>0</v>
      </c>
      <c r="J47" s="4"/>
      <c r="K47" s="4"/>
      <c r="L47" s="4"/>
      <c r="M47" s="3"/>
      <c r="N47" s="3"/>
    </row>
    <row r="48" spans="1:14" ht="12.75">
      <c r="A48" s="14"/>
      <c r="B48" s="89"/>
      <c r="C48" s="42"/>
      <c r="D48" s="42"/>
      <c r="E48" s="43"/>
      <c r="F48" s="43"/>
      <c r="G48" s="42"/>
      <c r="J48" s="4"/>
      <c r="K48" s="4"/>
      <c r="L48" s="4"/>
      <c r="M48" s="3"/>
      <c r="N48" s="3"/>
    </row>
    <row r="49" spans="1:14" ht="12.75">
      <c r="A49" s="14"/>
      <c r="B49" s="26"/>
      <c r="C49" s="8"/>
      <c r="D49" s="8"/>
      <c r="E49" s="3"/>
      <c r="F49" s="3"/>
      <c r="G49" s="8"/>
      <c r="J49" s="4"/>
      <c r="K49" s="4"/>
      <c r="L49" s="4"/>
      <c r="M49" s="3"/>
      <c r="N49" s="3"/>
    </row>
    <row r="50" spans="1:14" ht="13.5" thickBot="1">
      <c r="A50" s="7"/>
      <c r="B50" s="8"/>
      <c r="C50" s="8"/>
      <c r="D50" s="8"/>
      <c r="E50" s="3"/>
      <c r="F50" s="3"/>
      <c r="G50" s="8"/>
      <c r="J50" s="4"/>
      <c r="K50" s="4"/>
      <c r="L50" s="4"/>
      <c r="M50" s="3"/>
      <c r="N50" s="3"/>
    </row>
    <row r="51" spans="1:14" ht="13.5" thickBot="1">
      <c r="A51" s="489" t="s">
        <v>59</v>
      </c>
      <c r="B51" s="490"/>
      <c r="C51" s="490"/>
      <c r="D51" s="490"/>
      <c r="E51" s="490"/>
      <c r="F51" s="490"/>
      <c r="G51" s="491"/>
      <c r="K51" s="4"/>
      <c r="L51" s="4"/>
      <c r="M51" s="3"/>
      <c r="N51" s="3"/>
    </row>
    <row r="52" spans="1:14" ht="12.75">
      <c r="A52" s="175" t="s">
        <v>22</v>
      </c>
      <c r="B52" s="176" t="s">
        <v>24</v>
      </c>
      <c r="C52" s="176" t="s">
        <v>25</v>
      </c>
      <c r="D52" s="176" t="s">
        <v>26</v>
      </c>
      <c r="E52" s="177" t="s">
        <v>27</v>
      </c>
      <c r="F52" s="178"/>
      <c r="G52" s="179" t="s">
        <v>28</v>
      </c>
      <c r="J52" s="13"/>
      <c r="K52" s="4"/>
      <c r="L52" s="4"/>
      <c r="M52" s="3"/>
      <c r="N52" s="3"/>
    </row>
    <row r="53" spans="1:14" ht="12.75">
      <c r="A53" s="180">
        <v>1</v>
      </c>
      <c r="B53" s="163" t="str">
        <f>Notes!F3</f>
        <v>1855 - 1930</v>
      </c>
      <c r="C53" s="163">
        <f>I8</f>
        <v>0</v>
      </c>
      <c r="D53" s="163">
        <f>I9</f>
        <v>0</v>
      </c>
      <c r="E53" s="164">
        <f>I10</f>
        <v>0</v>
      </c>
      <c r="F53" s="165"/>
      <c r="G53" s="194">
        <f>I11</f>
        <v>0</v>
      </c>
      <c r="J53" s="13"/>
      <c r="K53" s="4"/>
      <c r="L53" s="4"/>
      <c r="M53" s="3"/>
      <c r="N53" s="3"/>
    </row>
    <row r="54" spans="1:14" ht="12.75">
      <c r="A54" s="180" t="s">
        <v>23</v>
      </c>
      <c r="B54" s="163" t="str">
        <f>Notes!F4</f>
        <v>1930 - 1940</v>
      </c>
      <c r="C54" s="203"/>
      <c r="D54" s="203"/>
      <c r="E54" s="204"/>
      <c r="F54" s="205"/>
      <c r="G54" s="213"/>
      <c r="J54" s="13"/>
      <c r="K54" s="4"/>
      <c r="L54" s="4"/>
      <c r="M54" s="3"/>
      <c r="N54" s="3"/>
    </row>
    <row r="55" spans="1:14" ht="12.75">
      <c r="A55" s="181">
        <v>2</v>
      </c>
      <c r="B55" s="85" t="str">
        <f>Notes!F5</f>
        <v>1940 - 2015</v>
      </c>
      <c r="C55" s="85" t="str">
        <f>J8</f>
        <v>Instructor's Meeting</v>
      </c>
      <c r="D55" s="85">
        <f>J9</f>
        <v>0</v>
      </c>
      <c r="E55" s="197">
        <f>J10</f>
        <v>0</v>
      </c>
      <c r="F55" s="198"/>
      <c r="G55" s="212">
        <f>J11</f>
        <v>0</v>
      </c>
      <c r="J55" s="450"/>
      <c r="K55" s="448"/>
      <c r="L55" s="448"/>
      <c r="M55" s="3"/>
      <c r="N55" s="3"/>
    </row>
    <row r="56" spans="1:14" ht="12.75">
      <c r="A56" s="181" t="s">
        <v>23</v>
      </c>
      <c r="B56" s="86" t="str">
        <f>Notes!F6</f>
        <v>2015 - 2030</v>
      </c>
      <c r="C56" s="203"/>
      <c r="D56" s="203"/>
      <c r="E56" s="204"/>
      <c r="F56" s="205"/>
      <c r="G56" s="213"/>
      <c r="J56" s="11"/>
      <c r="K56" s="43"/>
      <c r="L56" s="3"/>
      <c r="M56" s="3"/>
      <c r="N56" s="3"/>
    </row>
    <row r="57" spans="1:14" ht="13.5" thickBot="1">
      <c r="A57" s="182">
        <v>3</v>
      </c>
      <c r="B57" s="183" t="str">
        <f>Notes!F7</f>
        <v>2030 - 2105</v>
      </c>
      <c r="C57" s="183">
        <f>K8</f>
        <v>0</v>
      </c>
      <c r="D57" s="183">
        <f>K9</f>
        <v>0</v>
      </c>
      <c r="E57" s="214">
        <f>K10</f>
        <v>0</v>
      </c>
      <c r="F57" s="215"/>
      <c r="G57" s="216">
        <f>K11</f>
        <v>0</v>
      </c>
      <c r="J57" s="11"/>
      <c r="K57" s="288"/>
      <c r="L57" s="3"/>
      <c r="M57" s="3"/>
      <c r="N57" s="3"/>
    </row>
    <row r="58" spans="1:14" ht="12.75">
      <c r="A58" s="14"/>
      <c r="B58" s="26"/>
      <c r="C58" s="42"/>
      <c r="D58" s="42"/>
      <c r="E58" s="43"/>
      <c r="F58" s="43"/>
      <c r="G58" s="42"/>
      <c r="J58" s="11"/>
      <c r="K58" s="43"/>
      <c r="L58" s="3"/>
      <c r="M58" s="3"/>
      <c r="N58" s="3"/>
    </row>
    <row r="59" spans="1:14" ht="12.75">
      <c r="A59" s="14"/>
      <c r="B59" s="26"/>
      <c r="C59" s="8"/>
      <c r="D59" s="8"/>
      <c r="E59" s="3"/>
      <c r="F59" s="3"/>
      <c r="G59" s="8"/>
      <c r="J59" s="11"/>
      <c r="K59" s="11"/>
      <c r="L59" s="3"/>
      <c r="M59" s="3"/>
      <c r="N59" s="3"/>
    </row>
    <row r="60" spans="1:14" ht="13.5" thickBot="1">
      <c r="A60" s="7"/>
      <c r="B60" s="8"/>
      <c r="C60" s="8"/>
      <c r="D60" s="8"/>
      <c r="E60" s="3"/>
      <c r="F60" s="3"/>
      <c r="G60" s="8"/>
      <c r="J60" s="11"/>
      <c r="K60" s="3"/>
      <c r="L60" s="3"/>
      <c r="M60" s="3"/>
      <c r="N60" s="3"/>
    </row>
    <row r="61" spans="1:14" ht="13.5" thickBot="1">
      <c r="A61" s="492" t="s">
        <v>60</v>
      </c>
      <c r="B61" s="493"/>
      <c r="C61" s="493"/>
      <c r="D61" s="493"/>
      <c r="E61" s="493"/>
      <c r="F61" s="493"/>
      <c r="G61" s="494"/>
      <c r="J61" s="261"/>
      <c r="K61" s="3"/>
      <c r="L61" s="3"/>
      <c r="M61" s="3"/>
      <c r="N61" s="3"/>
    </row>
    <row r="62" spans="1:14" ht="12.75">
      <c r="A62" s="184" t="s">
        <v>22</v>
      </c>
      <c r="B62" s="185" t="s">
        <v>24</v>
      </c>
      <c r="C62" s="185" t="s">
        <v>25</v>
      </c>
      <c r="D62" s="185" t="s">
        <v>26</v>
      </c>
      <c r="E62" s="186" t="s">
        <v>27</v>
      </c>
      <c r="F62" s="187"/>
      <c r="G62" s="188" t="s">
        <v>28</v>
      </c>
      <c r="J62" s="11"/>
      <c r="K62" s="262"/>
      <c r="L62" s="3"/>
      <c r="M62" s="3"/>
      <c r="N62" s="3"/>
    </row>
    <row r="63" spans="1:14" ht="12.75">
      <c r="A63" s="192">
        <v>1</v>
      </c>
      <c r="B63" s="163" t="str">
        <f>Notes!F3</f>
        <v>1855 - 1930</v>
      </c>
      <c r="C63" s="163">
        <f>L8</f>
        <v>0</v>
      </c>
      <c r="D63" s="163">
        <f>L9</f>
        <v>0</v>
      </c>
      <c r="E63" s="164">
        <f>L10</f>
        <v>0</v>
      </c>
      <c r="F63" s="165"/>
      <c r="G63" s="193">
        <f>L11</f>
        <v>0</v>
      </c>
      <c r="J63" s="11"/>
      <c r="K63" s="263"/>
      <c r="L63" s="3"/>
      <c r="M63" s="3"/>
      <c r="N63" s="3"/>
    </row>
    <row r="64" spans="1:14" ht="12.75">
      <c r="A64" s="192" t="s">
        <v>23</v>
      </c>
      <c r="B64" s="163" t="str">
        <f>Notes!F4</f>
        <v>1930 - 1940</v>
      </c>
      <c r="C64" s="203"/>
      <c r="D64" s="203"/>
      <c r="E64" s="204"/>
      <c r="F64" s="205"/>
      <c r="G64" s="218"/>
      <c r="J64" s="11"/>
      <c r="K64" s="263"/>
      <c r="L64" s="3"/>
      <c r="M64" s="3"/>
      <c r="N64" s="3"/>
    </row>
    <row r="65" spans="1:14" ht="12.75">
      <c r="A65" s="189">
        <v>2</v>
      </c>
      <c r="B65" s="85" t="str">
        <f>Notes!F5</f>
        <v>1940 - 2015</v>
      </c>
      <c r="C65" s="85" t="str">
        <f>M8</f>
        <v>Instructor's Meeting</v>
      </c>
      <c r="D65" s="85">
        <f>M9</f>
        <v>0</v>
      </c>
      <c r="E65" s="197">
        <f>M10</f>
        <v>0</v>
      </c>
      <c r="F65" s="198"/>
      <c r="G65" s="217">
        <f>M11</f>
        <v>0</v>
      </c>
      <c r="J65" s="11"/>
      <c r="K65" s="262"/>
      <c r="L65" s="3"/>
      <c r="M65" s="3"/>
      <c r="N65" s="3"/>
    </row>
    <row r="66" spans="1:14" ht="12.75">
      <c r="A66" s="189" t="s">
        <v>23</v>
      </c>
      <c r="B66" s="86" t="str">
        <f>Notes!F6</f>
        <v>2015 - 2030</v>
      </c>
      <c r="C66" s="203"/>
      <c r="D66" s="203"/>
      <c r="E66" s="204"/>
      <c r="F66" s="205"/>
      <c r="G66" s="218"/>
      <c r="J66" s="11"/>
      <c r="K66" s="263"/>
      <c r="L66" s="3"/>
      <c r="M66" s="3"/>
      <c r="N66" s="3"/>
    </row>
    <row r="67" spans="1:14" ht="13.5" thickBot="1">
      <c r="A67" s="190">
        <v>3</v>
      </c>
      <c r="B67" s="191" t="str">
        <f>Notes!F7</f>
        <v>2030 - 2105</v>
      </c>
      <c r="C67" s="191">
        <f>N8</f>
        <v>0</v>
      </c>
      <c r="D67" s="191">
        <f>N9</f>
        <v>0</v>
      </c>
      <c r="E67" s="219">
        <f>N10</f>
        <v>0</v>
      </c>
      <c r="F67" s="220"/>
      <c r="G67" s="221">
        <f>N11</f>
        <v>0</v>
      </c>
      <c r="J67" s="3"/>
      <c r="K67" s="263"/>
      <c r="L67" s="3"/>
      <c r="M67" s="3"/>
      <c r="N67" s="3"/>
    </row>
    <row r="68" spans="1:14" ht="12.75">
      <c r="A68" s="50"/>
      <c r="B68" s="89"/>
      <c r="C68" s="42"/>
      <c r="D68" s="42"/>
      <c r="E68" s="43"/>
      <c r="F68" s="43"/>
      <c r="G68" s="42"/>
      <c r="J68" s="440"/>
      <c r="K68" s="440"/>
      <c r="L68" s="440"/>
      <c r="M68" s="3"/>
      <c r="N68" s="3"/>
    </row>
    <row r="69" spans="1:14" ht="12.75">
      <c r="A69" s="50"/>
      <c r="B69" s="89"/>
      <c r="C69" s="42"/>
      <c r="D69" s="42"/>
      <c r="E69" s="43"/>
      <c r="F69" s="43"/>
      <c r="G69" s="42"/>
      <c r="J69" s="441"/>
      <c r="K69" s="441"/>
      <c r="L69" s="441"/>
      <c r="M69" s="3"/>
      <c r="N69" s="3"/>
    </row>
    <row r="70" spans="1:14" ht="13.5" thickBot="1">
      <c r="A70" s="14"/>
      <c r="B70" s="26"/>
      <c r="C70" s="28"/>
      <c r="D70" s="28"/>
      <c r="E70" s="29"/>
      <c r="F70" s="29"/>
      <c r="G70" s="28"/>
      <c r="J70" s="440"/>
      <c r="K70" s="440"/>
      <c r="L70" s="440"/>
      <c r="M70" s="3"/>
      <c r="N70" s="3"/>
    </row>
    <row r="71" spans="1:14" ht="13.5" thickBot="1">
      <c r="A71" s="480" t="s">
        <v>86</v>
      </c>
      <c r="B71" s="481"/>
      <c r="C71" s="481"/>
      <c r="D71" s="481"/>
      <c r="E71" s="481"/>
      <c r="F71" s="481"/>
      <c r="G71" s="482"/>
      <c r="J71" s="441"/>
      <c r="K71" s="441"/>
      <c r="L71" s="441"/>
      <c r="M71" s="3"/>
      <c r="N71" s="3"/>
    </row>
    <row r="72" spans="1:14" ht="12.75">
      <c r="A72" s="195" t="s">
        <v>22</v>
      </c>
      <c r="B72" s="256" t="s">
        <v>24</v>
      </c>
      <c r="C72" s="256" t="s">
        <v>25</v>
      </c>
      <c r="D72" s="256" t="s">
        <v>26</v>
      </c>
      <c r="E72" s="257" t="s">
        <v>27</v>
      </c>
      <c r="F72" s="258"/>
      <c r="G72" s="259" t="s">
        <v>28</v>
      </c>
      <c r="J72" s="11"/>
      <c r="K72" s="3"/>
      <c r="L72" s="3"/>
      <c r="M72" s="3"/>
      <c r="N72" s="3"/>
    </row>
    <row r="73" spans="1:14" ht="12.75">
      <c r="A73" s="195">
        <v>1</v>
      </c>
      <c r="B73" s="163" t="str">
        <f>Notes!F3</f>
        <v>1855 - 1930</v>
      </c>
      <c r="C73" s="163">
        <f>O8</f>
        <v>0</v>
      </c>
      <c r="D73" s="163">
        <f>O9</f>
        <v>0</v>
      </c>
      <c r="E73" s="164">
        <f>O10</f>
        <v>0</v>
      </c>
      <c r="F73" s="165"/>
      <c r="G73" s="196">
        <f>O11</f>
        <v>0</v>
      </c>
      <c r="J73" s="11"/>
      <c r="K73" s="3"/>
      <c r="L73" s="3"/>
      <c r="M73" s="3"/>
      <c r="N73" s="3"/>
    </row>
    <row r="74" spans="1:14" ht="12.75">
      <c r="A74" s="195" t="s">
        <v>23</v>
      </c>
      <c r="B74" s="163" t="str">
        <f>Notes!F4</f>
        <v>1930 - 1940</v>
      </c>
      <c r="C74" s="203"/>
      <c r="D74" s="203"/>
      <c r="E74" s="204"/>
      <c r="F74" s="205"/>
      <c r="G74" s="223"/>
      <c r="J74" s="11"/>
      <c r="K74" s="3"/>
      <c r="L74" s="3"/>
      <c r="M74" s="3"/>
      <c r="N74" s="3"/>
    </row>
    <row r="75" spans="1:14" ht="12.75">
      <c r="A75" s="59">
        <v>2</v>
      </c>
      <c r="B75" s="85" t="str">
        <f>Notes!F5</f>
        <v>1940 - 2015</v>
      </c>
      <c r="C75" s="85" t="str">
        <f>P8</f>
        <v>Instructor's Meeting</v>
      </c>
      <c r="D75" s="85">
        <f>P9</f>
        <v>0</v>
      </c>
      <c r="E75" s="197">
        <f>P10</f>
        <v>0</v>
      </c>
      <c r="F75" s="198"/>
      <c r="G75" s="222">
        <f>P11</f>
        <v>0</v>
      </c>
      <c r="J75" s="11"/>
      <c r="K75" s="43"/>
      <c r="L75" s="3"/>
      <c r="M75" s="3"/>
      <c r="N75" s="3"/>
    </row>
    <row r="76" spans="1:14" ht="12.75">
      <c r="A76" s="59" t="s">
        <v>23</v>
      </c>
      <c r="B76" s="86" t="str">
        <f>Notes!F6</f>
        <v>2015 - 2030</v>
      </c>
      <c r="C76" s="203"/>
      <c r="D76" s="203"/>
      <c r="E76" s="204"/>
      <c r="F76" s="205"/>
      <c r="G76" s="223"/>
      <c r="J76" s="11"/>
      <c r="K76" s="3"/>
      <c r="L76" s="3"/>
      <c r="M76" s="3"/>
      <c r="N76" s="3"/>
    </row>
    <row r="77" spans="1:14" ht="13.5" thickBot="1">
      <c r="A77" s="60">
        <v>3</v>
      </c>
      <c r="B77" s="88" t="str">
        <f>Notes!F7</f>
        <v>2030 - 2105</v>
      </c>
      <c r="C77" s="88">
        <f>Q8</f>
        <v>0</v>
      </c>
      <c r="D77" s="88">
        <f>Q9</f>
        <v>0</v>
      </c>
      <c r="E77" s="224">
        <f>Q10</f>
        <v>0</v>
      </c>
      <c r="F77" s="225"/>
      <c r="G77" s="226">
        <f>Q11</f>
        <v>0</v>
      </c>
      <c r="J77" s="3"/>
      <c r="K77" s="3"/>
      <c r="L77" s="3"/>
      <c r="M77" s="3"/>
      <c r="N77" s="3"/>
    </row>
    <row r="78" spans="1:14" ht="12.75">
      <c r="A78" s="50"/>
      <c r="B78" s="89"/>
      <c r="C78" s="42"/>
      <c r="D78" s="42"/>
      <c r="E78" s="43"/>
      <c r="F78" s="43"/>
      <c r="G78" s="42"/>
      <c r="J78" s="3"/>
      <c r="K78" s="3"/>
      <c r="L78" s="3"/>
      <c r="M78" s="3"/>
      <c r="N78" s="3"/>
    </row>
    <row r="79" spans="1:14" ht="12.75">
      <c r="A79" s="50"/>
      <c r="B79" s="89"/>
      <c r="C79" s="42"/>
      <c r="D79" s="42"/>
      <c r="E79" s="43"/>
      <c r="F79" s="43"/>
      <c r="G79" s="42"/>
      <c r="J79" s="3"/>
      <c r="K79" s="3"/>
      <c r="L79" s="3"/>
      <c r="M79" s="3"/>
      <c r="N79" s="3"/>
    </row>
    <row r="80" spans="1:14" ht="12.75">
      <c r="A80" s="14"/>
      <c r="B80" s="26"/>
      <c r="C80" s="28"/>
      <c r="D80" s="28"/>
      <c r="E80" s="29"/>
      <c r="F80" s="29"/>
      <c r="G80" s="28"/>
      <c r="J80" s="11"/>
      <c r="K80" s="3"/>
      <c r="L80" s="3"/>
      <c r="M80" s="3"/>
      <c r="N80" s="3"/>
    </row>
    <row r="81" spans="2:24" ht="12.75">
      <c r="B81" s="1"/>
      <c r="C81" s="17"/>
      <c r="D81" s="17" t="s">
        <v>61</v>
      </c>
      <c r="E81" s="7"/>
      <c r="F81" s="7">
        <f>Notes!F9</f>
        <v>0</v>
      </c>
      <c r="G81" s="1"/>
      <c r="J81" s="12" t="s">
        <v>31</v>
      </c>
      <c r="K81" s="5"/>
      <c r="L81" s="5"/>
      <c r="M81" s="3"/>
      <c r="N81" s="3"/>
      <c r="P81" s="11"/>
      <c r="Q81" s="11"/>
      <c r="R81" s="11"/>
      <c r="S81" s="3"/>
      <c r="T81" s="3"/>
      <c r="U81" s="3"/>
      <c r="V81" s="11"/>
      <c r="W81" s="3"/>
      <c r="X81" s="3"/>
    </row>
    <row r="82" spans="2:24" ht="12.75">
      <c r="B82" s="1"/>
      <c r="C82" s="17"/>
      <c r="D82" s="17" t="s">
        <v>30</v>
      </c>
      <c r="E82" s="7"/>
      <c r="G82" s="1"/>
      <c r="J82" s="37" t="s">
        <v>29</v>
      </c>
      <c r="K82" s="35">
        <f>A14+4</f>
        <v>39712</v>
      </c>
      <c r="L82" s="35">
        <f>A14+5</f>
        <v>39713</v>
      </c>
      <c r="M82" s="3"/>
      <c r="N82" s="3"/>
      <c r="P82" s="11"/>
      <c r="Q82" s="11"/>
      <c r="R82" s="11"/>
      <c r="S82" s="3"/>
      <c r="T82" s="3"/>
      <c r="U82" s="3"/>
      <c r="V82" s="3"/>
      <c r="W82" s="3"/>
      <c r="X82" s="3"/>
    </row>
    <row r="83" spans="2:24" ht="12.75">
      <c r="B83" s="1"/>
      <c r="C83" s="17"/>
      <c r="D83" s="38" t="s">
        <v>29</v>
      </c>
      <c r="E83" s="36">
        <f>A14</f>
        <v>39708</v>
      </c>
      <c r="G83" s="1"/>
      <c r="J83" s="4"/>
      <c r="K83" s="4"/>
      <c r="L83" s="4"/>
      <c r="M83" s="3"/>
      <c r="N83" s="3"/>
      <c r="P83" s="3"/>
      <c r="Q83" s="3"/>
      <c r="R83" s="3"/>
      <c r="S83" s="3"/>
      <c r="T83" s="3"/>
      <c r="U83" s="3"/>
      <c r="V83" s="3"/>
      <c r="W83" s="3"/>
      <c r="X83" s="3"/>
    </row>
    <row r="84" spans="2:24" ht="12.75">
      <c r="B84" s="1"/>
      <c r="C84" s="17"/>
      <c r="D84" s="14"/>
      <c r="E84" s="16"/>
      <c r="G84" s="1"/>
      <c r="J84" s="4"/>
      <c r="K84" s="4"/>
      <c r="L84" s="4"/>
      <c r="M84" s="3"/>
      <c r="N84" s="3"/>
      <c r="P84" s="3"/>
      <c r="Q84" s="3"/>
      <c r="R84" s="3"/>
      <c r="S84" s="3"/>
      <c r="T84" s="3"/>
      <c r="U84" s="3"/>
      <c r="V84" s="3"/>
      <c r="W84" s="3"/>
      <c r="X84" s="3"/>
    </row>
    <row r="85" spans="2:24" ht="12.75">
      <c r="B85" s="1"/>
      <c r="C85" s="17"/>
      <c r="D85" s="14"/>
      <c r="E85" s="16"/>
      <c r="G85" s="1"/>
      <c r="J85" s="4"/>
      <c r="K85" s="4"/>
      <c r="L85" s="4"/>
      <c r="M85" s="3"/>
      <c r="N85" s="3"/>
      <c r="P85" s="3"/>
      <c r="Q85" s="3"/>
      <c r="R85" s="3"/>
      <c r="S85" s="3"/>
      <c r="T85" s="3"/>
      <c r="U85" s="3"/>
      <c r="V85" s="3"/>
      <c r="W85" s="3"/>
      <c r="X85" s="3"/>
    </row>
    <row r="86" spans="2:24" ht="12.75">
      <c r="B86" s="1"/>
      <c r="C86" s="17"/>
      <c r="D86" s="14"/>
      <c r="E86" s="16"/>
      <c r="G86" s="1"/>
      <c r="J86" s="4"/>
      <c r="K86" s="4"/>
      <c r="L86" s="4"/>
      <c r="M86" s="3"/>
      <c r="N86" s="3"/>
      <c r="P86" s="3"/>
      <c r="Q86" s="3"/>
      <c r="R86" s="3"/>
      <c r="S86" s="3"/>
      <c r="T86" s="3"/>
      <c r="U86" s="3"/>
      <c r="V86" s="3"/>
      <c r="W86" s="3"/>
      <c r="X86" s="3"/>
    </row>
    <row r="87" spans="1:17" ht="13.5" thickBot="1">
      <c r="A87" s="471" t="s">
        <v>57</v>
      </c>
      <c r="B87" s="472"/>
      <c r="C87" s="472"/>
      <c r="D87" s="472"/>
      <c r="E87" s="472"/>
      <c r="F87" s="472"/>
      <c r="G87" s="473"/>
      <c r="J87" s="4"/>
      <c r="K87" s="4"/>
      <c r="L87" s="4"/>
      <c r="M87" s="3"/>
      <c r="N87" s="3"/>
      <c r="Q87" s="265">
        <f>E83</f>
        <v>39708</v>
      </c>
    </row>
    <row r="88" spans="1:14" ht="13.5" thickBot="1">
      <c r="A88" s="61" t="s">
        <v>22</v>
      </c>
      <c r="B88" s="53" t="s">
        <v>24</v>
      </c>
      <c r="C88" s="53" t="s">
        <v>25</v>
      </c>
      <c r="D88" s="53" t="s">
        <v>26</v>
      </c>
      <c r="E88" s="54" t="s">
        <v>27</v>
      </c>
      <c r="F88" s="55"/>
      <c r="G88" s="56" t="s">
        <v>28</v>
      </c>
      <c r="J88" s="4" t="s">
        <v>81</v>
      </c>
      <c r="K88" s="4"/>
      <c r="L88" s="4"/>
      <c r="M88" s="3"/>
      <c r="N88" s="3"/>
    </row>
    <row r="89" spans="1:20" ht="12.75">
      <c r="A89" s="57">
        <v>1</v>
      </c>
      <c r="B89" s="85" t="str">
        <f>Notes!F3</f>
        <v>1855 - 1930</v>
      </c>
      <c r="C89" s="85">
        <f>C14</f>
        <v>0</v>
      </c>
      <c r="D89" s="85">
        <f>C15</f>
        <v>0</v>
      </c>
      <c r="E89" s="197">
        <f>C16</f>
        <v>0</v>
      </c>
      <c r="F89" s="198"/>
      <c r="G89" s="199">
        <f>C17</f>
        <v>0</v>
      </c>
      <c r="J89" s="4"/>
      <c r="K89" s="4"/>
      <c r="L89" s="4"/>
      <c r="M89" s="3"/>
      <c r="N89" s="61" t="s">
        <v>22</v>
      </c>
      <c r="O89" s="53" t="s">
        <v>24</v>
      </c>
      <c r="P89" s="53" t="s">
        <v>117</v>
      </c>
      <c r="Q89" s="53" t="s">
        <v>118</v>
      </c>
      <c r="R89" s="53" t="s">
        <v>119</v>
      </c>
      <c r="S89" s="53" t="s">
        <v>120</v>
      </c>
      <c r="T89" s="53" t="s">
        <v>121</v>
      </c>
    </row>
    <row r="90" spans="1:20" ht="12.75">
      <c r="A90" s="283" t="s">
        <v>23</v>
      </c>
      <c r="B90" s="85" t="str">
        <f>Notes!F4</f>
        <v>1930 - 1940</v>
      </c>
      <c r="C90" s="203"/>
      <c r="D90" s="203"/>
      <c r="E90" s="204"/>
      <c r="F90" s="205"/>
      <c r="G90" s="206"/>
      <c r="J90" s="4"/>
      <c r="K90" s="4"/>
      <c r="L90" s="4"/>
      <c r="M90" s="3"/>
      <c r="N90" s="289">
        <v>1</v>
      </c>
      <c r="O90" s="163" t="str">
        <f>B89</f>
        <v>1855 - 1930</v>
      </c>
      <c r="P90" s="85">
        <f>C89</f>
        <v>0</v>
      </c>
      <c r="Q90" s="85">
        <f>C98</f>
        <v>0</v>
      </c>
      <c r="R90" s="85">
        <f>C108</f>
        <v>0</v>
      </c>
      <c r="S90" s="85">
        <f>C118</f>
        <v>0</v>
      </c>
      <c r="T90" s="85">
        <f>C128</f>
        <v>0</v>
      </c>
    </row>
    <row r="91" spans="1:20" ht="13.5" thickBot="1">
      <c r="A91" s="58">
        <v>2</v>
      </c>
      <c r="B91" s="87" t="str">
        <f>Notes!F5</f>
        <v>1940 - 2015</v>
      </c>
      <c r="C91" s="87">
        <f>D14</f>
        <v>0</v>
      </c>
      <c r="D91" s="87">
        <f>D15</f>
        <v>0</v>
      </c>
      <c r="E91" s="200">
        <f>D16</f>
        <v>0</v>
      </c>
      <c r="F91" s="201"/>
      <c r="G91" s="202">
        <f>D17</f>
        <v>0</v>
      </c>
      <c r="J91" s="4"/>
      <c r="K91" s="4"/>
      <c r="L91" s="4"/>
      <c r="M91" s="3"/>
      <c r="N91" s="57" t="s">
        <v>23</v>
      </c>
      <c r="O91" s="85" t="str">
        <f>B90</f>
        <v>1930 - 1940</v>
      </c>
      <c r="P91" s="203"/>
      <c r="Q91" s="203"/>
      <c r="R91" s="203"/>
      <c r="S91" s="203"/>
      <c r="T91" s="203"/>
    </row>
    <row r="92" spans="1:20" ht="13.5" thickBot="1">
      <c r="A92" s="57" t="s">
        <v>23</v>
      </c>
      <c r="B92" s="87" t="str">
        <f>Notes!F6</f>
        <v>2015 - 2030</v>
      </c>
      <c r="C92" s="203"/>
      <c r="D92" s="203"/>
      <c r="E92" s="204"/>
      <c r="F92" s="205"/>
      <c r="G92" s="206"/>
      <c r="J92" s="4"/>
      <c r="K92" s="4"/>
      <c r="L92" s="4"/>
      <c r="M92" s="3"/>
      <c r="N92" s="58">
        <v>2</v>
      </c>
      <c r="O92" s="87" t="str">
        <f>B91</f>
        <v>1940 - 2015</v>
      </c>
      <c r="P92" s="87">
        <f>C91</f>
        <v>0</v>
      </c>
      <c r="Q92" s="87">
        <f>C100</f>
        <v>0</v>
      </c>
      <c r="R92" s="87">
        <f>C110</f>
        <v>0</v>
      </c>
      <c r="S92" s="87">
        <f>C120</f>
        <v>0</v>
      </c>
      <c r="T92" s="87">
        <f>C130</f>
        <v>0</v>
      </c>
    </row>
    <row r="93" spans="1:20" ht="13.5" thickBot="1">
      <c r="A93" s="58">
        <v>3</v>
      </c>
      <c r="B93" s="87" t="str">
        <f>Notes!F7</f>
        <v>2030 - 2105</v>
      </c>
      <c r="C93" s="87">
        <f>E14</f>
        <v>0</v>
      </c>
      <c r="D93" s="87">
        <f>E15</f>
        <v>0</v>
      </c>
      <c r="E93" s="200">
        <f>E16</f>
        <v>0</v>
      </c>
      <c r="F93" s="201"/>
      <c r="G93" s="202">
        <f>E17</f>
        <v>0</v>
      </c>
      <c r="J93" s="4"/>
      <c r="K93" s="4"/>
      <c r="L93" s="4"/>
      <c r="M93" s="3"/>
      <c r="N93" s="57" t="s">
        <v>23</v>
      </c>
      <c r="O93" s="87" t="str">
        <f>B92</f>
        <v>2015 - 2030</v>
      </c>
      <c r="P93" s="203"/>
      <c r="Q93" s="203"/>
      <c r="R93" s="203"/>
      <c r="S93" s="203"/>
      <c r="T93" s="203"/>
    </row>
    <row r="94" spans="3:20" ht="13.5" thickBot="1">
      <c r="C94"/>
      <c r="D94"/>
      <c r="E94"/>
      <c r="N94" s="58">
        <v>3</v>
      </c>
      <c r="O94" s="87" t="str">
        <f>B93</f>
        <v>2030 - 2105</v>
      </c>
      <c r="P94" s="87">
        <f>C93</f>
        <v>0</v>
      </c>
      <c r="Q94" s="87">
        <f>C102</f>
        <v>0</v>
      </c>
      <c r="R94" s="87">
        <f>C112</f>
        <v>0</v>
      </c>
      <c r="S94" s="87">
        <f>C122</f>
        <v>0</v>
      </c>
      <c r="T94" s="87">
        <f>C132</f>
        <v>0</v>
      </c>
    </row>
    <row r="95" spans="1:14" ht="12.75">
      <c r="A95" s="7"/>
      <c r="B95" s="24"/>
      <c r="C95" s="24"/>
      <c r="D95" s="24"/>
      <c r="E95" s="5"/>
      <c r="F95" s="5"/>
      <c r="G95" s="24"/>
      <c r="J95" s="4"/>
      <c r="K95" s="4"/>
      <c r="L95" s="4"/>
      <c r="M95" s="3"/>
      <c r="N95" s="3"/>
    </row>
    <row r="96" spans="1:14" ht="13.5" thickBot="1">
      <c r="A96" s="474" t="s">
        <v>58</v>
      </c>
      <c r="B96" s="475"/>
      <c r="C96" s="475"/>
      <c r="D96" s="475"/>
      <c r="E96" s="475"/>
      <c r="F96" s="475"/>
      <c r="G96" s="476"/>
      <c r="J96" s="4"/>
      <c r="K96" s="4"/>
      <c r="L96" s="4"/>
      <c r="M96" s="3"/>
      <c r="N96" s="3"/>
    </row>
    <row r="97" spans="1:14" ht="12.75">
      <c r="A97" s="166" t="s">
        <v>22</v>
      </c>
      <c r="B97" s="167" t="s">
        <v>24</v>
      </c>
      <c r="C97" s="167" t="s">
        <v>25</v>
      </c>
      <c r="D97" s="167" t="s">
        <v>26</v>
      </c>
      <c r="E97" s="168" t="s">
        <v>27</v>
      </c>
      <c r="F97" s="169"/>
      <c r="G97" s="170" t="s">
        <v>28</v>
      </c>
      <c r="J97" s="4" t="s">
        <v>104</v>
      </c>
      <c r="K97" s="4"/>
      <c r="L97" s="4"/>
      <c r="M97" s="3"/>
      <c r="N97" s="3"/>
    </row>
    <row r="98" spans="1:14" ht="12.75">
      <c r="A98" s="171">
        <v>1</v>
      </c>
      <c r="B98" s="85" t="str">
        <f>Notes!F3</f>
        <v>1855 - 1930</v>
      </c>
      <c r="C98" s="85">
        <f>F14</f>
        <v>0</v>
      </c>
      <c r="D98" s="85">
        <f>F15</f>
        <v>0</v>
      </c>
      <c r="E98" s="197">
        <f>F16</f>
        <v>0</v>
      </c>
      <c r="F98" s="198"/>
      <c r="G98" s="207">
        <f>F17</f>
        <v>0</v>
      </c>
      <c r="J98" s="4"/>
      <c r="K98" s="4"/>
      <c r="L98" s="4"/>
      <c r="M98" s="3"/>
      <c r="N98" s="3"/>
    </row>
    <row r="99" spans="1:14" ht="12.75">
      <c r="A99" s="171" t="s">
        <v>23</v>
      </c>
      <c r="B99" s="85" t="str">
        <f>Notes!F4</f>
        <v>1930 - 1940</v>
      </c>
      <c r="C99" s="203"/>
      <c r="D99" s="203"/>
      <c r="E99" s="204"/>
      <c r="F99" s="205"/>
      <c r="G99" s="208"/>
      <c r="J99" s="4"/>
      <c r="K99" s="4"/>
      <c r="L99" s="4"/>
      <c r="M99" s="3"/>
      <c r="N99" s="3"/>
    </row>
    <row r="100" spans="1:14" ht="12.75">
      <c r="A100" s="172">
        <v>2</v>
      </c>
      <c r="B100" s="85" t="str">
        <f>Notes!F5</f>
        <v>1940 - 2015</v>
      </c>
      <c r="C100" s="85">
        <f>G14</f>
        <v>0</v>
      </c>
      <c r="D100" s="85">
        <f>G15</f>
        <v>0</v>
      </c>
      <c r="E100" s="197">
        <f>G16</f>
        <v>0</v>
      </c>
      <c r="F100" s="198"/>
      <c r="G100" s="207">
        <f>G17</f>
        <v>0</v>
      </c>
      <c r="J100" s="4"/>
      <c r="K100" s="4"/>
      <c r="L100" s="4"/>
      <c r="M100" s="3"/>
      <c r="N100" s="3"/>
    </row>
    <row r="101" spans="1:14" ht="12.75">
      <c r="A101" s="172" t="s">
        <v>23</v>
      </c>
      <c r="B101" s="86" t="str">
        <f>Notes!F6</f>
        <v>2015 - 2030</v>
      </c>
      <c r="C101" s="203"/>
      <c r="D101" s="203"/>
      <c r="E101" s="204"/>
      <c r="F101" s="205"/>
      <c r="G101" s="208"/>
      <c r="J101" s="5"/>
      <c r="K101" s="4"/>
      <c r="L101" s="4"/>
      <c r="M101" s="3"/>
      <c r="N101" s="3"/>
    </row>
    <row r="102" spans="1:14" ht="13.5" thickBot="1">
      <c r="A102" s="173">
        <v>3</v>
      </c>
      <c r="B102" s="174" t="str">
        <f>Notes!F7</f>
        <v>2030 - 2105</v>
      </c>
      <c r="C102" s="174">
        <f>H14</f>
        <v>0</v>
      </c>
      <c r="D102" s="174">
        <f>H15</f>
        <v>0</v>
      </c>
      <c r="E102" s="209">
        <f>H16</f>
        <v>0</v>
      </c>
      <c r="F102" s="210"/>
      <c r="G102" s="211">
        <f>H17</f>
        <v>0</v>
      </c>
      <c r="J102" s="4"/>
      <c r="K102" s="4"/>
      <c r="L102" s="4"/>
      <c r="M102" s="3"/>
      <c r="N102" s="3"/>
    </row>
    <row r="103" spans="1:14" ht="12.75">
      <c r="A103" s="14"/>
      <c r="B103" s="26"/>
      <c r="C103" s="42"/>
      <c r="D103" s="42"/>
      <c r="E103" s="43"/>
      <c r="F103" s="43"/>
      <c r="G103" s="42"/>
      <c r="J103" s="4"/>
      <c r="K103" s="4"/>
      <c r="L103" s="4"/>
      <c r="M103" s="3"/>
      <c r="N103" s="3"/>
    </row>
    <row r="104" spans="1:14" ht="12.75">
      <c r="A104" s="14"/>
      <c r="B104" s="26"/>
      <c r="C104" s="8"/>
      <c r="D104" s="8"/>
      <c r="E104" s="3"/>
      <c r="F104" s="3"/>
      <c r="G104" s="8"/>
      <c r="J104" s="4"/>
      <c r="K104" s="4"/>
      <c r="L104" s="4"/>
      <c r="M104" s="3"/>
      <c r="N104" s="3"/>
    </row>
    <row r="105" spans="1:14" ht="12.75">
      <c r="A105" s="7"/>
      <c r="B105" s="24"/>
      <c r="C105" s="24"/>
      <c r="D105" s="24"/>
      <c r="E105" s="5"/>
      <c r="F105" s="5"/>
      <c r="G105" s="24"/>
      <c r="J105" s="4"/>
      <c r="K105" s="4"/>
      <c r="L105" s="4"/>
      <c r="M105" s="3"/>
      <c r="N105" s="3"/>
    </row>
    <row r="106" spans="1:14" ht="13.5" thickBot="1">
      <c r="A106" s="477" t="s">
        <v>59</v>
      </c>
      <c r="B106" s="478"/>
      <c r="C106" s="478"/>
      <c r="D106" s="478"/>
      <c r="E106" s="478"/>
      <c r="F106" s="478"/>
      <c r="G106" s="479"/>
      <c r="K106" s="4"/>
      <c r="L106" s="4"/>
      <c r="M106" s="3"/>
      <c r="N106" s="3"/>
    </row>
    <row r="107" spans="1:14" ht="12.75">
      <c r="A107" s="175" t="s">
        <v>22</v>
      </c>
      <c r="B107" s="176" t="s">
        <v>24</v>
      </c>
      <c r="C107" s="176" t="s">
        <v>25</v>
      </c>
      <c r="D107" s="176" t="s">
        <v>26</v>
      </c>
      <c r="E107" s="177" t="s">
        <v>27</v>
      </c>
      <c r="F107" s="178"/>
      <c r="G107" s="179" t="s">
        <v>28</v>
      </c>
      <c r="J107" s="13"/>
      <c r="K107" s="4"/>
      <c r="L107" s="4"/>
      <c r="M107" s="3"/>
      <c r="N107" s="3"/>
    </row>
    <row r="108" spans="1:14" ht="12.75">
      <c r="A108" s="180">
        <v>1</v>
      </c>
      <c r="B108" s="163" t="str">
        <f>Notes!F3</f>
        <v>1855 - 1930</v>
      </c>
      <c r="C108" s="163">
        <f>I14</f>
        <v>0</v>
      </c>
      <c r="D108" s="163">
        <f>I15</f>
        <v>0</v>
      </c>
      <c r="E108" s="164">
        <f>I16</f>
        <v>0</v>
      </c>
      <c r="F108" s="165"/>
      <c r="G108" s="194">
        <f>I17</f>
        <v>0</v>
      </c>
      <c r="J108" s="13"/>
      <c r="K108" s="4"/>
      <c r="L108" s="4"/>
      <c r="M108" s="3"/>
      <c r="N108" s="3"/>
    </row>
    <row r="109" spans="1:14" ht="12.75">
      <c r="A109" s="180" t="s">
        <v>23</v>
      </c>
      <c r="B109" s="163" t="str">
        <f>Notes!F4</f>
        <v>1930 - 1940</v>
      </c>
      <c r="C109" s="203"/>
      <c r="D109" s="203"/>
      <c r="E109" s="204"/>
      <c r="F109" s="205"/>
      <c r="G109" s="213"/>
      <c r="J109" s="290"/>
      <c r="K109" s="291"/>
      <c r="L109" s="291"/>
      <c r="M109" s="3"/>
      <c r="N109" s="3"/>
    </row>
    <row r="110" spans="1:14" ht="12.75">
      <c r="A110" s="181">
        <v>2</v>
      </c>
      <c r="B110" s="85" t="str">
        <f>Notes!F5</f>
        <v>1940 - 2015</v>
      </c>
      <c r="C110" s="85">
        <f>J14</f>
        <v>0</v>
      </c>
      <c r="D110" s="85">
        <f>J15</f>
        <v>0</v>
      </c>
      <c r="E110" s="197">
        <f>J16</f>
        <v>0</v>
      </c>
      <c r="F110" s="198"/>
      <c r="G110" s="212">
        <f>J17</f>
        <v>0</v>
      </c>
      <c r="J110" s="500"/>
      <c r="K110" s="501"/>
      <c r="L110" s="501"/>
      <c r="M110" s="3"/>
      <c r="N110" s="3"/>
    </row>
    <row r="111" spans="1:14" ht="12.75">
      <c r="A111" s="181" t="s">
        <v>23</v>
      </c>
      <c r="B111" s="86" t="str">
        <f>Notes!F6</f>
        <v>2015 - 2030</v>
      </c>
      <c r="C111" s="203"/>
      <c r="D111" s="203"/>
      <c r="E111" s="204"/>
      <c r="F111" s="205"/>
      <c r="G111" s="213"/>
      <c r="J111" s="11"/>
      <c r="K111" s="43"/>
      <c r="L111" s="3"/>
      <c r="M111" s="3"/>
      <c r="N111" s="3"/>
    </row>
    <row r="112" spans="1:14" ht="13.5" thickBot="1">
      <c r="A112" s="182">
        <v>3</v>
      </c>
      <c r="B112" s="183" t="str">
        <f>Notes!F7</f>
        <v>2030 - 2105</v>
      </c>
      <c r="C112" s="183">
        <f>K14</f>
        <v>0</v>
      </c>
      <c r="D112" s="183">
        <f>K15</f>
        <v>0</v>
      </c>
      <c r="E112" s="214">
        <f>K16</f>
        <v>0</v>
      </c>
      <c r="F112" s="215"/>
      <c r="G112" s="216">
        <f>K17</f>
        <v>0</v>
      </c>
      <c r="J112" s="11"/>
      <c r="K112" s="288"/>
      <c r="L112" s="3"/>
      <c r="M112" s="3"/>
      <c r="N112" s="3"/>
    </row>
    <row r="113" spans="1:14" ht="12.75">
      <c r="A113" s="14"/>
      <c r="B113" s="26"/>
      <c r="C113" s="42"/>
      <c r="D113" s="42"/>
      <c r="E113" s="43"/>
      <c r="F113" s="43"/>
      <c r="G113" s="42"/>
      <c r="J113" s="11"/>
      <c r="K113" s="43"/>
      <c r="L113" s="3"/>
      <c r="M113" s="3"/>
      <c r="N113" s="3"/>
    </row>
    <row r="114" spans="1:14" ht="12.75">
      <c r="A114" s="14"/>
      <c r="B114" s="26"/>
      <c r="C114" s="8"/>
      <c r="D114" s="8"/>
      <c r="E114" s="3"/>
      <c r="F114" s="3"/>
      <c r="G114" s="8"/>
      <c r="J114" s="11"/>
      <c r="K114" s="11"/>
      <c r="L114" s="3"/>
      <c r="M114" s="3"/>
      <c r="N114" s="3"/>
    </row>
    <row r="115" spans="1:14" ht="12.75">
      <c r="A115" s="7"/>
      <c r="B115" s="24"/>
      <c r="C115" s="24"/>
      <c r="D115" s="24"/>
      <c r="E115" s="5"/>
      <c r="F115" s="5"/>
      <c r="G115" s="24"/>
      <c r="J115" s="11"/>
      <c r="K115" s="3"/>
      <c r="L115" s="3"/>
      <c r="M115" s="3"/>
      <c r="N115" s="3"/>
    </row>
    <row r="116" spans="1:14" ht="13.5" thickBot="1">
      <c r="A116" s="442" t="s">
        <v>60</v>
      </c>
      <c r="B116" s="466"/>
      <c r="C116" s="466"/>
      <c r="D116" s="466"/>
      <c r="E116" s="466"/>
      <c r="F116" s="466"/>
      <c r="G116" s="467"/>
      <c r="J116" s="261"/>
      <c r="K116" s="3"/>
      <c r="L116" s="3"/>
      <c r="M116" s="3"/>
      <c r="N116" s="3"/>
    </row>
    <row r="117" spans="1:14" ht="12.75">
      <c r="A117" s="184" t="s">
        <v>22</v>
      </c>
      <c r="B117" s="185" t="s">
        <v>24</v>
      </c>
      <c r="C117" s="185" t="s">
        <v>25</v>
      </c>
      <c r="D117" s="185" t="s">
        <v>26</v>
      </c>
      <c r="E117" s="186" t="s">
        <v>27</v>
      </c>
      <c r="F117" s="187"/>
      <c r="G117" s="188" t="s">
        <v>28</v>
      </c>
      <c r="J117" s="11"/>
      <c r="K117" s="262"/>
      <c r="L117" s="3"/>
      <c r="M117" s="3"/>
      <c r="N117" s="3"/>
    </row>
    <row r="118" spans="1:14" ht="12.75">
      <c r="A118" s="192">
        <v>1</v>
      </c>
      <c r="B118" s="163" t="str">
        <f>Notes!F3</f>
        <v>1855 - 1930</v>
      </c>
      <c r="C118" s="163">
        <f>L14</f>
        <v>0</v>
      </c>
      <c r="D118" s="163">
        <f>L15</f>
        <v>0</v>
      </c>
      <c r="E118" s="164">
        <f>L16</f>
        <v>0</v>
      </c>
      <c r="F118" s="165"/>
      <c r="G118" s="193">
        <f>L17</f>
        <v>0</v>
      </c>
      <c r="J118" s="11"/>
      <c r="K118" s="263"/>
      <c r="L118" s="3"/>
      <c r="M118" s="3"/>
      <c r="N118" s="3"/>
    </row>
    <row r="119" spans="1:14" ht="12.75">
      <c r="A119" s="192" t="s">
        <v>23</v>
      </c>
      <c r="B119" s="163" t="str">
        <f>Notes!F4</f>
        <v>1930 - 1940</v>
      </c>
      <c r="C119" s="203"/>
      <c r="D119" s="203"/>
      <c r="E119" s="204"/>
      <c r="F119" s="205"/>
      <c r="G119" s="218"/>
      <c r="J119" s="11"/>
      <c r="K119" s="263"/>
      <c r="L119" s="3"/>
      <c r="M119" s="3"/>
      <c r="N119" s="3"/>
    </row>
    <row r="120" spans="1:14" ht="12.75">
      <c r="A120" s="189">
        <v>2</v>
      </c>
      <c r="B120" s="85" t="str">
        <f>Notes!F5</f>
        <v>1940 - 2015</v>
      </c>
      <c r="C120" s="85">
        <f>M14</f>
        <v>0</v>
      </c>
      <c r="D120" s="85">
        <f>M15</f>
        <v>0</v>
      </c>
      <c r="E120" s="197">
        <f>M16</f>
        <v>0</v>
      </c>
      <c r="F120" s="198"/>
      <c r="G120" s="217">
        <f>M17</f>
        <v>0</v>
      </c>
      <c r="J120" s="11"/>
      <c r="K120" s="262"/>
      <c r="L120" s="3"/>
      <c r="M120" s="3"/>
      <c r="N120" s="3"/>
    </row>
    <row r="121" spans="1:14" ht="12.75">
      <c r="A121" s="189" t="s">
        <v>23</v>
      </c>
      <c r="B121" s="86" t="str">
        <f>Notes!F6</f>
        <v>2015 - 2030</v>
      </c>
      <c r="C121" s="203"/>
      <c r="D121" s="203"/>
      <c r="E121" s="204"/>
      <c r="F121" s="205"/>
      <c r="G121" s="218"/>
      <c r="J121" s="11"/>
      <c r="K121" s="263"/>
      <c r="L121" s="3"/>
      <c r="M121" s="3"/>
      <c r="N121" s="3"/>
    </row>
    <row r="122" spans="1:14" ht="13.5" thickBot="1">
      <c r="A122" s="190">
        <v>3</v>
      </c>
      <c r="B122" s="191" t="str">
        <f>Notes!F7</f>
        <v>2030 - 2105</v>
      </c>
      <c r="C122" s="191">
        <f>N14</f>
        <v>0</v>
      </c>
      <c r="D122" s="191">
        <f>N15</f>
        <v>0</v>
      </c>
      <c r="E122" s="219">
        <f>N16</f>
        <v>0</v>
      </c>
      <c r="F122" s="220"/>
      <c r="G122" s="221">
        <f>N17</f>
        <v>0</v>
      </c>
      <c r="J122" s="3"/>
      <c r="K122" s="263"/>
      <c r="L122" s="3"/>
      <c r="M122" s="3"/>
      <c r="N122" s="3"/>
    </row>
    <row r="123" spans="1:14" ht="12.75">
      <c r="A123" s="50"/>
      <c r="B123" s="89"/>
      <c r="C123" s="42"/>
      <c r="D123" s="42"/>
      <c r="E123" s="43"/>
      <c r="F123" s="43"/>
      <c r="G123" s="42"/>
      <c r="J123" s="440"/>
      <c r="K123" s="440"/>
      <c r="L123" s="440"/>
      <c r="M123" s="3"/>
      <c r="N123" s="3"/>
    </row>
    <row r="124" spans="1:14" ht="12.75">
      <c r="A124" s="50"/>
      <c r="B124" s="89"/>
      <c r="C124" s="42"/>
      <c r="D124" s="42"/>
      <c r="E124" s="43"/>
      <c r="F124" s="43"/>
      <c r="G124" s="42"/>
      <c r="J124" s="441"/>
      <c r="K124" s="441"/>
      <c r="L124" s="441"/>
      <c r="M124" s="3"/>
      <c r="N124" s="3"/>
    </row>
    <row r="125" spans="1:14" ht="12.75">
      <c r="A125" s="14"/>
      <c r="B125" s="26"/>
      <c r="C125" s="28"/>
      <c r="D125" s="28"/>
      <c r="E125" s="29"/>
      <c r="F125" s="29"/>
      <c r="G125" s="28"/>
      <c r="J125" s="440"/>
      <c r="K125" s="440"/>
      <c r="L125" s="440"/>
      <c r="M125" s="3"/>
      <c r="N125" s="3"/>
    </row>
    <row r="126" spans="1:14" ht="13.5" thickBot="1">
      <c r="A126" s="468" t="s">
        <v>86</v>
      </c>
      <c r="B126" s="469"/>
      <c r="C126" s="469"/>
      <c r="D126" s="469"/>
      <c r="E126" s="469"/>
      <c r="F126" s="469"/>
      <c r="G126" s="470"/>
      <c r="J126" s="441"/>
      <c r="K126" s="441"/>
      <c r="L126" s="441"/>
      <c r="M126" s="3"/>
      <c r="N126" s="3"/>
    </row>
    <row r="127" spans="1:14" ht="12.75">
      <c r="A127" s="67" t="s">
        <v>22</v>
      </c>
      <c r="B127" s="62" t="s">
        <v>24</v>
      </c>
      <c r="C127" s="62" t="s">
        <v>25</v>
      </c>
      <c r="D127" s="62" t="s">
        <v>26</v>
      </c>
      <c r="E127" s="63" t="s">
        <v>27</v>
      </c>
      <c r="F127" s="64"/>
      <c r="G127" s="65" t="s">
        <v>28</v>
      </c>
      <c r="J127" s="443"/>
      <c r="K127" s="443"/>
      <c r="L127" s="443"/>
      <c r="M127" s="3"/>
      <c r="N127" s="3"/>
    </row>
    <row r="128" spans="1:14" ht="12.75">
      <c r="A128" s="195">
        <v>1</v>
      </c>
      <c r="B128" s="163" t="str">
        <f>Notes!F3</f>
        <v>1855 - 1930</v>
      </c>
      <c r="C128" s="163">
        <f>O14</f>
        <v>0</v>
      </c>
      <c r="D128" s="163">
        <f>O15</f>
        <v>0</v>
      </c>
      <c r="E128" s="164">
        <f>O16</f>
        <v>0</v>
      </c>
      <c r="F128" s="165"/>
      <c r="G128" s="196">
        <f>O17</f>
        <v>0</v>
      </c>
      <c r="J128" s="443"/>
      <c r="K128" s="443"/>
      <c r="L128" s="443"/>
      <c r="M128" s="3"/>
      <c r="N128" s="3"/>
    </row>
    <row r="129" spans="1:14" ht="12.75">
      <c r="A129" s="195" t="s">
        <v>23</v>
      </c>
      <c r="B129" s="163" t="str">
        <f>Notes!F4</f>
        <v>1930 - 1940</v>
      </c>
      <c r="C129" s="203"/>
      <c r="D129" s="203"/>
      <c r="E129" s="204"/>
      <c r="F129" s="205"/>
      <c r="G129" s="223"/>
      <c r="J129" s="292"/>
      <c r="K129" s="292"/>
      <c r="L129" s="292"/>
      <c r="M129" s="3"/>
      <c r="N129" s="3"/>
    </row>
    <row r="130" spans="1:14" ht="12.75">
      <c r="A130" s="59">
        <v>2</v>
      </c>
      <c r="B130" s="85" t="str">
        <f>Notes!F5</f>
        <v>1940 - 2015</v>
      </c>
      <c r="C130" s="85">
        <f>P14</f>
        <v>0</v>
      </c>
      <c r="D130" s="85">
        <f>P15</f>
        <v>0</v>
      </c>
      <c r="E130" s="197">
        <f>P16</f>
        <v>0</v>
      </c>
      <c r="F130" s="198"/>
      <c r="G130" s="222">
        <f>P17</f>
        <v>0</v>
      </c>
      <c r="J130" s="11"/>
      <c r="K130" s="43"/>
      <c r="L130" s="3"/>
      <c r="M130" s="3"/>
      <c r="N130" s="3"/>
    </row>
    <row r="131" spans="1:14" ht="12.75">
      <c r="A131" s="59" t="s">
        <v>23</v>
      </c>
      <c r="B131" s="86" t="str">
        <f>Notes!F6</f>
        <v>2015 - 2030</v>
      </c>
      <c r="C131" s="203"/>
      <c r="D131" s="203"/>
      <c r="E131" s="204"/>
      <c r="F131" s="205"/>
      <c r="G131" s="223"/>
      <c r="J131" s="11"/>
      <c r="K131" s="3"/>
      <c r="L131" s="3"/>
      <c r="M131" s="3"/>
      <c r="N131" s="3"/>
    </row>
    <row r="132" spans="1:14" ht="13.5" thickBot="1">
      <c r="A132" s="60">
        <v>3</v>
      </c>
      <c r="B132" s="88" t="str">
        <f>Notes!F7</f>
        <v>2030 - 2105</v>
      </c>
      <c r="C132" s="88">
        <f>Q14</f>
        <v>0</v>
      </c>
      <c r="D132" s="88">
        <f>Q15</f>
        <v>0</v>
      </c>
      <c r="E132" s="224">
        <f>Q16</f>
        <v>0</v>
      </c>
      <c r="F132" s="225"/>
      <c r="G132" s="226">
        <f>Q17</f>
        <v>0</v>
      </c>
      <c r="J132" s="3"/>
      <c r="K132" s="3"/>
      <c r="L132" s="3"/>
      <c r="M132" s="3"/>
      <c r="N132" s="3"/>
    </row>
    <row r="133" spans="2:24" ht="12.75">
      <c r="B133" s="1"/>
      <c r="E133"/>
      <c r="G133" s="1"/>
      <c r="J133" s="4"/>
      <c r="K133" s="4"/>
      <c r="L133" s="4"/>
      <c r="M133" s="3"/>
      <c r="N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2:24" ht="12.75">
      <c r="B134" s="1"/>
      <c r="C134" s="8"/>
      <c r="D134" s="8"/>
      <c r="E134" s="3"/>
      <c r="F134" s="3"/>
      <c r="G134" s="8"/>
      <c r="H134" s="3"/>
      <c r="I134" s="3"/>
      <c r="J134" s="3"/>
      <c r="K134" s="3"/>
      <c r="L134" s="3"/>
      <c r="M134" s="3"/>
      <c r="N134" s="3"/>
      <c r="P134" s="11"/>
      <c r="Q134" s="11"/>
      <c r="R134" s="11"/>
      <c r="S134" s="3"/>
      <c r="T134" s="3"/>
      <c r="U134" s="3"/>
      <c r="V134" s="11"/>
      <c r="W134" s="3"/>
      <c r="X134" s="3"/>
    </row>
    <row r="135" spans="2:24" ht="12.75">
      <c r="B135" s="1"/>
      <c r="C135" s="17"/>
      <c r="D135" s="17" t="s">
        <v>61</v>
      </c>
      <c r="E135" s="7"/>
      <c r="F135" s="7">
        <f>Notes!F9</f>
        <v>0</v>
      </c>
      <c r="G135" s="1"/>
      <c r="J135" s="12" t="s">
        <v>31</v>
      </c>
      <c r="K135" s="5"/>
      <c r="L135" s="5"/>
      <c r="M135" s="3"/>
      <c r="N135" s="3"/>
      <c r="P135" s="11"/>
      <c r="Q135" s="11"/>
      <c r="R135" s="11"/>
      <c r="S135" s="3"/>
      <c r="T135" s="3"/>
      <c r="U135" s="3"/>
      <c r="V135" s="3"/>
      <c r="W135" s="3"/>
      <c r="X135" s="3"/>
    </row>
    <row r="136" spans="2:24" ht="12.75">
      <c r="B136" s="1"/>
      <c r="C136" s="17"/>
      <c r="D136" s="17" t="s">
        <v>30</v>
      </c>
      <c r="E136" s="7"/>
      <c r="G136" s="1"/>
      <c r="J136" s="37" t="s">
        <v>29</v>
      </c>
      <c r="K136" s="35">
        <f>A20+4</f>
        <v>39719</v>
      </c>
      <c r="L136" s="35">
        <f>A20+5</f>
        <v>39720</v>
      </c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2.75">
      <c r="B137" s="1"/>
      <c r="C137" s="17"/>
      <c r="D137" s="38" t="s">
        <v>29</v>
      </c>
      <c r="E137" s="36">
        <f>A20</f>
        <v>39715</v>
      </c>
      <c r="G137" s="1"/>
      <c r="J137" s="4"/>
      <c r="K137" s="4"/>
      <c r="L137" s="4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>
      <c r="A138" s="3"/>
      <c r="B138" s="1"/>
      <c r="E138"/>
      <c r="G138" s="1"/>
      <c r="J138" s="4"/>
      <c r="K138" s="4"/>
      <c r="L138" s="4"/>
      <c r="M138" s="3"/>
      <c r="N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17" ht="13.5" thickBot="1">
      <c r="A139" s="471" t="s">
        <v>57</v>
      </c>
      <c r="B139" s="472"/>
      <c r="C139" s="472"/>
      <c r="D139" s="472"/>
      <c r="E139" s="472"/>
      <c r="F139" s="472"/>
      <c r="G139" s="473"/>
      <c r="J139" s="4"/>
      <c r="K139" s="4"/>
      <c r="L139" s="4"/>
      <c r="M139" s="3"/>
      <c r="N139" s="3"/>
      <c r="Q139" s="265">
        <f>E137</f>
        <v>39715</v>
      </c>
    </row>
    <row r="140" spans="1:14" ht="13.5" thickBot="1">
      <c r="A140" s="61" t="s">
        <v>22</v>
      </c>
      <c r="B140" s="53" t="s">
        <v>24</v>
      </c>
      <c r="C140" s="53" t="s">
        <v>25</v>
      </c>
      <c r="D140" s="53" t="s">
        <v>26</v>
      </c>
      <c r="E140" s="54" t="s">
        <v>27</v>
      </c>
      <c r="F140" s="55"/>
      <c r="G140" s="56" t="s">
        <v>28</v>
      </c>
      <c r="J140" s="4" t="s">
        <v>81</v>
      </c>
      <c r="K140" s="4"/>
      <c r="L140" s="4"/>
      <c r="M140" s="3"/>
      <c r="N140" s="3"/>
    </row>
    <row r="141" spans="1:20" ht="12.75">
      <c r="A141" s="57">
        <v>1</v>
      </c>
      <c r="B141" s="85" t="str">
        <f>Notes!F3</f>
        <v>1855 - 1930</v>
      </c>
      <c r="C141" s="85">
        <f>C20</f>
        <v>0</v>
      </c>
      <c r="D141" s="85">
        <f>C21</f>
        <v>0</v>
      </c>
      <c r="E141" s="197">
        <f>C22</f>
        <v>0</v>
      </c>
      <c r="F141" s="198"/>
      <c r="G141" s="199">
        <f>C23</f>
        <v>0</v>
      </c>
      <c r="J141" s="4" t="s">
        <v>102</v>
      </c>
      <c r="K141" s="227">
        <v>38263</v>
      </c>
      <c r="L141" s="4"/>
      <c r="M141" s="3"/>
      <c r="N141" s="61" t="s">
        <v>22</v>
      </c>
      <c r="O141" s="53" t="s">
        <v>24</v>
      </c>
      <c r="P141" s="53" t="s">
        <v>117</v>
      </c>
      <c r="Q141" s="53" t="s">
        <v>118</v>
      </c>
      <c r="R141" s="53" t="s">
        <v>119</v>
      </c>
      <c r="S141" s="53" t="s">
        <v>120</v>
      </c>
      <c r="T141" s="53" t="s">
        <v>121</v>
      </c>
    </row>
    <row r="142" spans="1:20" ht="12.75">
      <c r="A142" s="283" t="s">
        <v>23</v>
      </c>
      <c r="B142" s="85" t="str">
        <f>Notes!F4</f>
        <v>1930 - 1940</v>
      </c>
      <c r="C142" s="203"/>
      <c r="D142" s="203"/>
      <c r="E142" s="204"/>
      <c r="F142" s="205"/>
      <c r="G142" s="206"/>
      <c r="J142" s="4"/>
      <c r="K142" s="227"/>
      <c r="L142" s="4"/>
      <c r="M142" s="3"/>
      <c r="N142" s="57">
        <v>1</v>
      </c>
      <c r="O142" s="85" t="str">
        <f>B141</f>
        <v>1855 - 1930</v>
      </c>
      <c r="P142" s="85">
        <f>C141</f>
        <v>0</v>
      </c>
      <c r="Q142" s="85">
        <f>C150</f>
        <v>0</v>
      </c>
      <c r="R142" s="85">
        <f>C160</f>
        <v>0</v>
      </c>
      <c r="S142" s="85">
        <f>C170</f>
        <v>0</v>
      </c>
      <c r="T142" s="85">
        <f>C180</f>
        <v>0</v>
      </c>
    </row>
    <row r="143" spans="1:20" ht="13.5" thickBot="1">
      <c r="A143" s="58">
        <v>2</v>
      </c>
      <c r="B143" s="87" t="str">
        <f>Notes!F5</f>
        <v>1940 - 2015</v>
      </c>
      <c r="C143" s="87">
        <f>D20</f>
        <v>0</v>
      </c>
      <c r="D143" s="87">
        <f>D21</f>
        <v>0</v>
      </c>
      <c r="E143" s="200">
        <f>D22</f>
        <v>0</v>
      </c>
      <c r="F143" s="201"/>
      <c r="G143" s="202">
        <f>D23</f>
        <v>0</v>
      </c>
      <c r="J143" s="4"/>
      <c r="K143" s="4"/>
      <c r="L143" s="4"/>
      <c r="M143" s="3"/>
      <c r="N143" s="57" t="s">
        <v>23</v>
      </c>
      <c r="O143" s="85" t="str">
        <f>B142</f>
        <v>1930 - 1940</v>
      </c>
      <c r="P143" s="203"/>
      <c r="Q143" s="203"/>
      <c r="R143" s="203"/>
      <c r="S143" s="203"/>
      <c r="T143" s="203"/>
    </row>
    <row r="144" spans="1:20" ht="13.5" thickBot="1">
      <c r="A144" s="57" t="s">
        <v>23</v>
      </c>
      <c r="B144" s="87" t="str">
        <f>Notes!F6</f>
        <v>2015 - 2030</v>
      </c>
      <c r="C144" s="203"/>
      <c r="D144" s="203"/>
      <c r="E144" s="204"/>
      <c r="F144" s="205"/>
      <c r="G144" s="206"/>
      <c r="J144" s="4"/>
      <c r="K144" s="4"/>
      <c r="L144" s="4"/>
      <c r="M144" s="3"/>
      <c r="N144" s="58">
        <v>2</v>
      </c>
      <c r="O144" s="85" t="str">
        <f>B143</f>
        <v>1940 - 2015</v>
      </c>
      <c r="P144" s="87">
        <f>C143</f>
        <v>0</v>
      </c>
      <c r="Q144" s="87">
        <f>C152</f>
        <v>0</v>
      </c>
      <c r="R144" s="87">
        <f>C162</f>
        <v>0</v>
      </c>
      <c r="S144" s="87">
        <f>C172</f>
        <v>0</v>
      </c>
      <c r="T144" s="87">
        <f>C182</f>
        <v>0</v>
      </c>
    </row>
    <row r="145" spans="1:20" ht="13.5" thickBot="1">
      <c r="A145" s="58">
        <v>3</v>
      </c>
      <c r="B145" s="87" t="str">
        <f>Notes!F7</f>
        <v>2030 - 2105</v>
      </c>
      <c r="C145" s="87">
        <f>E20</f>
        <v>0</v>
      </c>
      <c r="D145" s="87">
        <f>E21</f>
        <v>0</v>
      </c>
      <c r="E145" s="200">
        <f>E22</f>
        <v>0</v>
      </c>
      <c r="F145" s="201"/>
      <c r="G145" s="202">
        <f>E23</f>
        <v>0</v>
      </c>
      <c r="J145" s="4"/>
      <c r="K145" s="4"/>
      <c r="L145" s="4"/>
      <c r="M145" s="3"/>
      <c r="N145" s="57" t="s">
        <v>23</v>
      </c>
      <c r="O145" s="87" t="str">
        <f>B144</f>
        <v>2015 - 2030</v>
      </c>
      <c r="P145" s="203"/>
      <c r="Q145" s="203"/>
      <c r="R145" s="203"/>
      <c r="S145" s="203"/>
      <c r="T145" s="203"/>
    </row>
    <row r="146" spans="3:20" ht="13.5" thickBot="1">
      <c r="C146"/>
      <c r="D146"/>
      <c r="E146"/>
      <c r="N146" s="58">
        <v>3</v>
      </c>
      <c r="O146" s="87" t="str">
        <f>B145</f>
        <v>2030 - 2105</v>
      </c>
      <c r="P146" s="87">
        <f>C145</f>
        <v>0</v>
      </c>
      <c r="Q146" s="87">
        <f>C154</f>
        <v>0</v>
      </c>
      <c r="R146" s="87">
        <f>C164</f>
        <v>0</v>
      </c>
      <c r="S146" s="87">
        <f>C174</f>
        <v>0</v>
      </c>
      <c r="T146" s="87">
        <f>C184</f>
        <v>0</v>
      </c>
    </row>
    <row r="147" spans="1:14" ht="12.75">
      <c r="A147" s="7"/>
      <c r="B147" s="24"/>
      <c r="C147" s="24"/>
      <c r="D147" s="24"/>
      <c r="E147" s="5"/>
      <c r="F147" s="5"/>
      <c r="G147" s="24"/>
      <c r="J147" s="4"/>
      <c r="K147" s="4"/>
      <c r="L147" s="4"/>
      <c r="M147" s="3"/>
      <c r="N147" s="3"/>
    </row>
    <row r="148" spans="1:14" ht="13.5" thickBot="1">
      <c r="A148" s="474" t="s">
        <v>58</v>
      </c>
      <c r="B148" s="475"/>
      <c r="C148" s="475"/>
      <c r="D148" s="475"/>
      <c r="E148" s="475"/>
      <c r="F148" s="475"/>
      <c r="G148" s="476"/>
      <c r="J148" s="4"/>
      <c r="K148" s="4"/>
      <c r="L148" s="4"/>
      <c r="M148" s="3"/>
      <c r="N148" s="3"/>
    </row>
    <row r="149" spans="1:14" ht="12.75">
      <c r="A149" s="166" t="s">
        <v>22</v>
      </c>
      <c r="B149" s="167" t="s">
        <v>24</v>
      </c>
      <c r="C149" s="167" t="s">
        <v>25</v>
      </c>
      <c r="D149" s="167" t="s">
        <v>26</v>
      </c>
      <c r="E149" s="168" t="s">
        <v>27</v>
      </c>
      <c r="F149" s="169"/>
      <c r="G149" s="170" t="s">
        <v>28</v>
      </c>
      <c r="J149" s="4"/>
      <c r="K149" s="4"/>
      <c r="L149" s="4"/>
      <c r="M149" s="3"/>
      <c r="N149" s="3"/>
    </row>
    <row r="150" spans="1:14" ht="12.75">
      <c r="A150" s="171">
        <v>1</v>
      </c>
      <c r="B150" s="85" t="str">
        <f>Notes!F3</f>
        <v>1855 - 1930</v>
      </c>
      <c r="C150" s="85">
        <f>F20</f>
        <v>0</v>
      </c>
      <c r="D150" s="85">
        <f>F21</f>
        <v>0</v>
      </c>
      <c r="E150" s="197">
        <f>F22</f>
        <v>0</v>
      </c>
      <c r="F150" s="198"/>
      <c r="G150" s="207">
        <f>F23</f>
        <v>0</v>
      </c>
      <c r="J150" s="4"/>
      <c r="K150" s="4"/>
      <c r="L150" s="4"/>
      <c r="M150" s="3"/>
      <c r="N150" s="3"/>
    </row>
    <row r="151" spans="1:14" ht="12.75">
      <c r="A151" s="171" t="s">
        <v>23</v>
      </c>
      <c r="B151" s="85" t="str">
        <f>Notes!F4</f>
        <v>1930 - 1940</v>
      </c>
      <c r="C151" s="203"/>
      <c r="D151" s="203"/>
      <c r="E151" s="204"/>
      <c r="F151" s="205"/>
      <c r="G151" s="208"/>
      <c r="J151" s="4"/>
      <c r="K151" s="4"/>
      <c r="L151" s="4"/>
      <c r="M151" s="3"/>
      <c r="N151" s="3"/>
    </row>
    <row r="152" spans="1:14" ht="12.75">
      <c r="A152" s="172">
        <v>2</v>
      </c>
      <c r="B152" s="85" t="str">
        <f>Notes!F5</f>
        <v>1940 - 2015</v>
      </c>
      <c r="C152" s="85">
        <f>G20</f>
        <v>0</v>
      </c>
      <c r="D152" s="85">
        <f>G21</f>
        <v>0</v>
      </c>
      <c r="E152" s="197">
        <f>G22</f>
        <v>0</v>
      </c>
      <c r="F152" s="198"/>
      <c r="G152" s="207">
        <f>G23</f>
        <v>0</v>
      </c>
      <c r="J152" s="4" t="s">
        <v>104</v>
      </c>
      <c r="K152" s="4"/>
      <c r="L152" s="4"/>
      <c r="M152" s="3"/>
      <c r="N152" s="3"/>
    </row>
    <row r="153" spans="1:14" ht="12.75">
      <c r="A153" s="172" t="s">
        <v>23</v>
      </c>
      <c r="B153" s="86" t="str">
        <f>Notes!F6</f>
        <v>2015 - 2030</v>
      </c>
      <c r="C153" s="203"/>
      <c r="D153" s="203"/>
      <c r="E153" s="204"/>
      <c r="F153" s="205"/>
      <c r="G153" s="208"/>
      <c r="J153" s="5"/>
      <c r="K153" s="4"/>
      <c r="L153" s="4"/>
      <c r="M153" s="3"/>
      <c r="N153" s="3"/>
    </row>
    <row r="154" spans="1:14" ht="13.5" thickBot="1">
      <c r="A154" s="173">
        <v>3</v>
      </c>
      <c r="B154" s="174" t="str">
        <f>Notes!F7</f>
        <v>2030 - 2105</v>
      </c>
      <c r="C154" s="174">
        <f>H20</f>
        <v>0</v>
      </c>
      <c r="D154" s="174">
        <f>H21</f>
        <v>0</v>
      </c>
      <c r="E154" s="209">
        <f>H22</f>
        <v>0</v>
      </c>
      <c r="F154" s="210"/>
      <c r="G154" s="211">
        <f>H23</f>
        <v>0</v>
      </c>
      <c r="J154" s="4"/>
      <c r="K154" s="4"/>
      <c r="L154" s="4"/>
      <c r="M154" s="3"/>
      <c r="N154" s="3"/>
    </row>
    <row r="155" spans="1:14" ht="12.75">
      <c r="A155" s="14"/>
      <c r="B155" s="26"/>
      <c r="C155" s="42"/>
      <c r="D155" s="42"/>
      <c r="E155" s="43"/>
      <c r="F155" s="43"/>
      <c r="G155" s="42"/>
      <c r="J155" s="4"/>
      <c r="K155" s="4"/>
      <c r="L155" s="4"/>
      <c r="M155" s="3"/>
      <c r="N155" s="3"/>
    </row>
    <row r="156" spans="1:14" ht="12.75">
      <c r="A156" s="14"/>
      <c r="B156" s="26"/>
      <c r="C156" s="8"/>
      <c r="D156" s="8"/>
      <c r="E156" s="3"/>
      <c r="F156" s="3"/>
      <c r="G156" s="8"/>
      <c r="J156" s="4"/>
      <c r="K156" s="4"/>
      <c r="L156" s="4"/>
      <c r="M156" s="3"/>
      <c r="N156" s="3"/>
    </row>
    <row r="157" spans="1:14" ht="12.75">
      <c r="A157" s="7"/>
      <c r="B157" s="24"/>
      <c r="C157" s="24"/>
      <c r="D157" s="24"/>
      <c r="E157" s="5"/>
      <c r="F157" s="5"/>
      <c r="G157" s="24"/>
      <c r="J157" s="4"/>
      <c r="K157" s="4"/>
      <c r="L157" s="4"/>
      <c r="M157" s="3"/>
      <c r="N157" s="3"/>
    </row>
    <row r="158" spans="1:14" ht="13.5" thickBot="1">
      <c r="A158" s="477" t="s">
        <v>59</v>
      </c>
      <c r="B158" s="478"/>
      <c r="C158" s="478"/>
      <c r="D158" s="478"/>
      <c r="E158" s="478"/>
      <c r="F158" s="478"/>
      <c r="G158" s="479"/>
      <c r="K158" s="4"/>
      <c r="L158" s="4"/>
      <c r="M158" s="3"/>
      <c r="N158" s="3"/>
    </row>
    <row r="159" spans="1:14" ht="12.75">
      <c r="A159" s="175" t="s">
        <v>22</v>
      </c>
      <c r="B159" s="176" t="s">
        <v>24</v>
      </c>
      <c r="C159" s="176" t="s">
        <v>25</v>
      </c>
      <c r="D159" s="176" t="s">
        <v>26</v>
      </c>
      <c r="E159" s="177" t="s">
        <v>27</v>
      </c>
      <c r="F159" s="178"/>
      <c r="G159" s="179" t="s">
        <v>28</v>
      </c>
      <c r="J159" s="290"/>
      <c r="K159" s="291"/>
      <c r="L159" s="291"/>
      <c r="M159" s="3"/>
      <c r="N159" s="3"/>
    </row>
    <row r="160" spans="1:14" ht="12.75">
      <c r="A160" s="180">
        <v>1</v>
      </c>
      <c r="B160" s="163" t="str">
        <f>Notes!F3</f>
        <v>1855 - 1930</v>
      </c>
      <c r="C160" s="163">
        <f>I20</f>
        <v>0</v>
      </c>
      <c r="D160" s="163">
        <f>I21</f>
        <v>0</v>
      </c>
      <c r="E160" s="164">
        <f>I22</f>
        <v>0</v>
      </c>
      <c r="F160" s="165"/>
      <c r="G160" s="194">
        <f>I23</f>
        <v>0</v>
      </c>
      <c r="J160" s="11"/>
      <c r="K160" s="3"/>
      <c r="L160" s="3"/>
      <c r="M160" s="3"/>
      <c r="N160" s="3"/>
    </row>
    <row r="161" spans="1:14" ht="12.75">
      <c r="A161" s="180" t="s">
        <v>23</v>
      </c>
      <c r="B161" s="163" t="str">
        <f>Notes!F4</f>
        <v>1930 - 1940</v>
      </c>
      <c r="C161" s="203"/>
      <c r="D161" s="203"/>
      <c r="E161" s="204"/>
      <c r="F161" s="205"/>
      <c r="G161" s="213"/>
      <c r="J161" s="11"/>
      <c r="K161" s="3"/>
      <c r="L161" s="3"/>
      <c r="M161" s="3"/>
      <c r="N161" s="3"/>
    </row>
    <row r="162" spans="1:14" ht="12.75">
      <c r="A162" s="181">
        <v>2</v>
      </c>
      <c r="B162" s="85" t="str">
        <f>Notes!F5</f>
        <v>1940 - 2015</v>
      </c>
      <c r="C162" s="85">
        <f>J20</f>
        <v>0</v>
      </c>
      <c r="D162" s="85">
        <f>J21</f>
        <v>0</v>
      </c>
      <c r="E162" s="197">
        <f>J22</f>
        <v>0</v>
      </c>
      <c r="F162" s="198"/>
      <c r="G162" s="212">
        <f>J23</f>
        <v>0</v>
      </c>
      <c r="J162" s="500"/>
      <c r="K162" s="501"/>
      <c r="L162" s="501"/>
      <c r="M162" s="3"/>
      <c r="N162" s="3"/>
    </row>
    <row r="163" spans="1:14" ht="12.75">
      <c r="A163" s="181" t="s">
        <v>23</v>
      </c>
      <c r="B163" s="86" t="str">
        <f>Notes!F6</f>
        <v>2015 - 2030</v>
      </c>
      <c r="C163" s="203"/>
      <c r="D163" s="203"/>
      <c r="E163" s="204"/>
      <c r="F163" s="205"/>
      <c r="G163" s="213"/>
      <c r="J163" s="11"/>
      <c r="K163" s="43"/>
      <c r="L163" s="3"/>
      <c r="M163" s="3"/>
      <c r="N163" s="3"/>
    </row>
    <row r="164" spans="1:14" ht="13.5" thickBot="1">
      <c r="A164" s="182">
        <v>3</v>
      </c>
      <c r="B164" s="183" t="str">
        <f>Notes!F7</f>
        <v>2030 - 2105</v>
      </c>
      <c r="C164" s="183">
        <f>K20</f>
        <v>0</v>
      </c>
      <c r="D164" s="183">
        <f>K21</f>
        <v>0</v>
      </c>
      <c r="E164" s="214">
        <f>K22</f>
        <v>0</v>
      </c>
      <c r="F164" s="215"/>
      <c r="G164" s="216">
        <f>K23</f>
        <v>0</v>
      </c>
      <c r="J164" s="11"/>
      <c r="K164" s="288"/>
      <c r="L164" s="3"/>
      <c r="M164" s="3"/>
      <c r="N164" s="3"/>
    </row>
    <row r="165" spans="1:14" ht="12.75">
      <c r="A165" s="14"/>
      <c r="B165" s="26"/>
      <c r="C165" s="42"/>
      <c r="D165" s="42"/>
      <c r="E165" s="43"/>
      <c r="F165" s="43"/>
      <c r="G165" s="42"/>
      <c r="J165" s="11"/>
      <c r="K165" s="43"/>
      <c r="L165" s="3"/>
      <c r="M165" s="3"/>
      <c r="N165" s="3"/>
    </row>
    <row r="166" spans="1:14" ht="12.75">
      <c r="A166" s="14"/>
      <c r="B166" s="26"/>
      <c r="C166" s="8"/>
      <c r="D166" s="8"/>
      <c r="E166" s="3"/>
      <c r="F166" s="3"/>
      <c r="G166" s="8"/>
      <c r="J166" s="11"/>
      <c r="K166" s="11"/>
      <c r="L166" s="3"/>
      <c r="M166" s="3"/>
      <c r="N166" s="3"/>
    </row>
    <row r="167" spans="1:14" ht="12.75">
      <c r="A167" s="7"/>
      <c r="B167" s="24"/>
      <c r="C167" s="24"/>
      <c r="D167" s="24"/>
      <c r="E167" s="5"/>
      <c r="F167" s="5"/>
      <c r="G167" s="24"/>
      <c r="J167" s="11"/>
      <c r="K167" s="3"/>
      <c r="L167" s="3"/>
      <c r="M167" s="3"/>
      <c r="N167" s="3"/>
    </row>
    <row r="168" spans="1:14" ht="13.5" thickBot="1">
      <c r="A168" s="442" t="s">
        <v>60</v>
      </c>
      <c r="B168" s="466"/>
      <c r="C168" s="466"/>
      <c r="D168" s="466"/>
      <c r="E168" s="466"/>
      <c r="F168" s="466"/>
      <c r="G168" s="467"/>
      <c r="J168" s="261"/>
      <c r="K168" s="3"/>
      <c r="L168" s="3"/>
      <c r="M168" s="3"/>
      <c r="N168" s="3"/>
    </row>
    <row r="169" spans="1:14" ht="12.75">
      <c r="A169" s="184" t="s">
        <v>22</v>
      </c>
      <c r="B169" s="185" t="s">
        <v>24</v>
      </c>
      <c r="C169" s="185" t="s">
        <v>25</v>
      </c>
      <c r="D169" s="185" t="s">
        <v>26</v>
      </c>
      <c r="E169" s="186" t="s">
        <v>27</v>
      </c>
      <c r="F169" s="187"/>
      <c r="G169" s="188" t="s">
        <v>28</v>
      </c>
      <c r="J169" s="11"/>
      <c r="K169" s="262"/>
      <c r="L169" s="3"/>
      <c r="M169" s="3"/>
      <c r="N169" s="3"/>
    </row>
    <row r="170" spans="1:14" ht="12.75">
      <c r="A170" s="192">
        <v>1</v>
      </c>
      <c r="B170" s="163" t="str">
        <f>Notes!F3</f>
        <v>1855 - 1930</v>
      </c>
      <c r="C170" s="163">
        <f>L20</f>
        <v>0</v>
      </c>
      <c r="D170" s="163">
        <f>L21</f>
        <v>0</v>
      </c>
      <c r="E170" s="164">
        <f>L22</f>
        <v>0</v>
      </c>
      <c r="F170" s="165"/>
      <c r="G170" s="193">
        <f>L23</f>
        <v>0</v>
      </c>
      <c r="J170" s="11"/>
      <c r="K170" s="263"/>
      <c r="L170" s="3"/>
      <c r="M170" s="3"/>
      <c r="N170" s="3"/>
    </row>
    <row r="171" spans="1:14" ht="12.75">
      <c r="A171" s="192" t="s">
        <v>23</v>
      </c>
      <c r="B171" s="163" t="str">
        <f>Notes!F4</f>
        <v>1930 - 1940</v>
      </c>
      <c r="C171" s="203"/>
      <c r="D171" s="203"/>
      <c r="E171" s="204"/>
      <c r="F171" s="205"/>
      <c r="G171" s="218"/>
      <c r="J171" s="11"/>
      <c r="K171" s="263"/>
      <c r="L171" s="3"/>
      <c r="M171" s="3"/>
      <c r="N171" s="3"/>
    </row>
    <row r="172" spans="1:14" ht="12.75">
      <c r="A172" s="189">
        <v>2</v>
      </c>
      <c r="B172" s="85" t="str">
        <f>Notes!F5</f>
        <v>1940 - 2015</v>
      </c>
      <c r="C172" s="85">
        <f>M20</f>
        <v>0</v>
      </c>
      <c r="D172" s="85">
        <f>M21</f>
        <v>0</v>
      </c>
      <c r="E172" s="197">
        <f>M22</f>
        <v>0</v>
      </c>
      <c r="F172" s="198"/>
      <c r="G172" s="217">
        <f>M23</f>
        <v>0</v>
      </c>
      <c r="J172" s="11"/>
      <c r="K172" s="262"/>
      <c r="L172" s="3"/>
      <c r="M172" s="3"/>
      <c r="N172" s="3"/>
    </row>
    <row r="173" spans="1:14" ht="12.75">
      <c r="A173" s="189" t="s">
        <v>23</v>
      </c>
      <c r="B173" s="86" t="str">
        <f>Notes!F6</f>
        <v>2015 - 2030</v>
      </c>
      <c r="C173" s="203"/>
      <c r="D173" s="203"/>
      <c r="E173" s="204"/>
      <c r="F173" s="205"/>
      <c r="G173" s="218"/>
      <c r="J173" s="11"/>
      <c r="K173" s="263"/>
      <c r="L173" s="3"/>
      <c r="M173" s="3"/>
      <c r="N173" s="3"/>
    </row>
    <row r="174" spans="1:14" ht="13.5" thickBot="1">
      <c r="A174" s="190">
        <v>3</v>
      </c>
      <c r="B174" s="191" t="str">
        <f>Notes!F7</f>
        <v>2030 - 2105</v>
      </c>
      <c r="C174" s="191">
        <f>N20</f>
        <v>0</v>
      </c>
      <c r="D174" s="191">
        <f>N21</f>
        <v>0</v>
      </c>
      <c r="E174" s="219">
        <f>N22</f>
        <v>0</v>
      </c>
      <c r="F174" s="220"/>
      <c r="G174" s="221">
        <f>N23</f>
        <v>0</v>
      </c>
      <c r="J174" s="3"/>
      <c r="K174" s="263"/>
      <c r="L174" s="3"/>
      <c r="M174" s="3"/>
      <c r="N174" s="3"/>
    </row>
    <row r="175" spans="1:14" ht="12.75">
      <c r="A175" s="50"/>
      <c r="B175" s="89"/>
      <c r="C175" s="42"/>
      <c r="D175" s="42"/>
      <c r="E175" s="43"/>
      <c r="F175" s="43"/>
      <c r="G175" s="42"/>
      <c r="J175" s="440"/>
      <c r="K175" s="440"/>
      <c r="L175" s="440"/>
      <c r="M175" s="3"/>
      <c r="N175" s="3"/>
    </row>
    <row r="176" spans="1:14" ht="12.75">
      <c r="A176" s="50"/>
      <c r="B176" s="89"/>
      <c r="C176" s="42"/>
      <c r="D176" s="42"/>
      <c r="E176" s="43"/>
      <c r="F176" s="43"/>
      <c r="G176" s="42"/>
      <c r="J176" s="441"/>
      <c r="K176" s="441"/>
      <c r="L176" s="441"/>
      <c r="M176" s="3"/>
      <c r="N176" s="3"/>
    </row>
    <row r="177" spans="1:14" ht="12.75">
      <c r="A177" s="14"/>
      <c r="B177" s="26"/>
      <c r="C177" s="28"/>
      <c r="D177" s="28"/>
      <c r="E177" s="29"/>
      <c r="F177" s="29"/>
      <c r="G177" s="28"/>
      <c r="J177" s="440"/>
      <c r="K177" s="440"/>
      <c r="L177" s="440"/>
      <c r="M177" s="3"/>
      <c r="N177" s="3"/>
    </row>
    <row r="178" spans="1:14" ht="13.5" thickBot="1">
      <c r="A178" s="468" t="s">
        <v>86</v>
      </c>
      <c r="B178" s="469"/>
      <c r="C178" s="469"/>
      <c r="D178" s="469"/>
      <c r="E178" s="469"/>
      <c r="F178" s="469"/>
      <c r="G178" s="470"/>
      <c r="J178" s="446"/>
      <c r="K178" s="446"/>
      <c r="L178" s="446"/>
      <c r="M178" s="3"/>
      <c r="N178" s="3"/>
    </row>
    <row r="179" spans="1:14" ht="12.75">
      <c r="A179" s="67" t="s">
        <v>22</v>
      </c>
      <c r="B179" s="62" t="s">
        <v>24</v>
      </c>
      <c r="C179" s="62" t="s">
        <v>25</v>
      </c>
      <c r="D179" s="62" t="s">
        <v>26</v>
      </c>
      <c r="E179" s="63" t="s">
        <v>27</v>
      </c>
      <c r="F179" s="64"/>
      <c r="G179" s="65" t="s">
        <v>28</v>
      </c>
      <c r="J179" s="11"/>
      <c r="K179" s="3"/>
      <c r="L179" s="3"/>
      <c r="M179" s="3"/>
      <c r="N179" s="3"/>
    </row>
    <row r="180" spans="1:14" ht="12.75">
      <c r="A180" s="195">
        <v>1</v>
      </c>
      <c r="B180" s="163" t="str">
        <f>Notes!F3</f>
        <v>1855 - 1930</v>
      </c>
      <c r="C180" s="163">
        <f>O20</f>
        <v>0</v>
      </c>
      <c r="D180" s="163">
        <f>O21</f>
        <v>0</v>
      </c>
      <c r="E180" s="164">
        <f>O22</f>
        <v>0</v>
      </c>
      <c r="F180" s="165"/>
      <c r="G180" s="196">
        <f>O23</f>
        <v>0</v>
      </c>
      <c r="J180" s="11"/>
      <c r="K180" s="3"/>
      <c r="L180" s="3"/>
      <c r="M180" s="3"/>
      <c r="N180" s="3"/>
    </row>
    <row r="181" spans="1:14" ht="12.75">
      <c r="A181" s="195" t="s">
        <v>23</v>
      </c>
      <c r="B181" s="163" t="str">
        <f>Notes!F4</f>
        <v>1930 - 1940</v>
      </c>
      <c r="C181" s="203"/>
      <c r="D181" s="203"/>
      <c r="E181" s="204"/>
      <c r="F181" s="205"/>
      <c r="G181" s="223"/>
      <c r="J181" s="11"/>
      <c r="K181" s="3"/>
      <c r="L181" s="3"/>
      <c r="M181" s="3"/>
      <c r="N181" s="3"/>
    </row>
    <row r="182" spans="1:14" ht="12.75">
      <c r="A182" s="59">
        <v>2</v>
      </c>
      <c r="B182" s="85" t="str">
        <f>Notes!F5</f>
        <v>1940 - 2015</v>
      </c>
      <c r="C182" s="85">
        <f>P20</f>
        <v>0</v>
      </c>
      <c r="D182" s="85">
        <f>P21</f>
        <v>0</v>
      </c>
      <c r="E182" s="197">
        <f>P22</f>
        <v>0</v>
      </c>
      <c r="F182" s="198"/>
      <c r="G182" s="222">
        <f>P23</f>
        <v>0</v>
      </c>
      <c r="J182" s="11"/>
      <c r="K182" s="43"/>
      <c r="L182" s="3"/>
      <c r="M182" s="3"/>
      <c r="N182" s="3"/>
    </row>
    <row r="183" spans="1:14" ht="12.75">
      <c r="A183" s="59" t="s">
        <v>23</v>
      </c>
      <c r="B183" s="86" t="str">
        <f>Notes!F6</f>
        <v>2015 - 2030</v>
      </c>
      <c r="C183" s="203"/>
      <c r="D183" s="203"/>
      <c r="E183" s="204"/>
      <c r="F183" s="205"/>
      <c r="G183" s="223"/>
      <c r="J183" s="11"/>
      <c r="K183" s="3"/>
      <c r="L183" s="3"/>
      <c r="M183" s="3"/>
      <c r="N183" s="3"/>
    </row>
    <row r="184" spans="1:14" ht="13.5" thickBot="1">
      <c r="A184" s="60">
        <v>3</v>
      </c>
      <c r="B184" s="88" t="str">
        <f>Notes!F7</f>
        <v>2030 - 2105</v>
      </c>
      <c r="C184" s="88">
        <f>Q20</f>
        <v>0</v>
      </c>
      <c r="D184" s="88">
        <f>Q21</f>
        <v>0</v>
      </c>
      <c r="E184" s="224">
        <f>Q22</f>
        <v>0</v>
      </c>
      <c r="F184" s="225"/>
      <c r="G184" s="226">
        <f>Q23</f>
        <v>0</v>
      </c>
      <c r="J184" s="3"/>
      <c r="K184" s="3"/>
      <c r="L184" s="3"/>
      <c r="M184" s="3"/>
      <c r="N184" s="3"/>
    </row>
    <row r="185" spans="1:15" ht="12.75">
      <c r="A185" s="3"/>
      <c r="B185" s="3"/>
      <c r="C185" s="8"/>
      <c r="D185" s="8"/>
      <c r="E185" s="8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mergeCells count="36">
    <mergeCell ref="J177:L177"/>
    <mergeCell ref="J178:L178"/>
    <mergeCell ref="O4:Q4"/>
    <mergeCell ref="J55:L55"/>
    <mergeCell ref="J110:L110"/>
    <mergeCell ref="J68:L68"/>
    <mergeCell ref="J69:L69"/>
    <mergeCell ref="J175:L175"/>
    <mergeCell ref="J176:L176"/>
    <mergeCell ref="J162:L162"/>
    <mergeCell ref="C4:E4"/>
    <mergeCell ref="F4:H4"/>
    <mergeCell ref="I4:K4"/>
    <mergeCell ref="L4:N4"/>
    <mergeCell ref="A32:G32"/>
    <mergeCell ref="A41:G41"/>
    <mergeCell ref="A51:G51"/>
    <mergeCell ref="A61:G61"/>
    <mergeCell ref="A71:G71"/>
    <mergeCell ref="A87:G87"/>
    <mergeCell ref="A96:G96"/>
    <mergeCell ref="A106:G106"/>
    <mergeCell ref="A178:G178"/>
    <mergeCell ref="A139:G139"/>
    <mergeCell ref="A148:G148"/>
    <mergeCell ref="A158:G158"/>
    <mergeCell ref="J127:L128"/>
    <mergeCell ref="J70:L70"/>
    <mergeCell ref="J71:L71"/>
    <mergeCell ref="A168:G168"/>
    <mergeCell ref="A116:G116"/>
    <mergeCell ref="A126:G126"/>
    <mergeCell ref="J125:L125"/>
    <mergeCell ref="J126:L126"/>
    <mergeCell ref="J123:L123"/>
    <mergeCell ref="J124:L124"/>
  </mergeCells>
  <printOptions horizontalCentered="1" verticalCentered="1"/>
  <pageMargins left="0.1968503937007874" right="0.7480314960629921" top="0.984251968503937" bottom="0.984251968503937" header="0.5118110236220472" footer="0.5118110236220472"/>
  <pageSetup fitToHeight="1" fitToWidth="1" horizontalDpi="360" verticalDpi="360" orientation="portrait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4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Year!B11</f>
        <v>39722</v>
      </c>
      <c r="B8" s="9" t="s">
        <v>25</v>
      </c>
      <c r="C8" s="30">
        <f ca="1">OFFSET(Year!D11,0,0,1,1)</f>
        <v>0</v>
      </c>
      <c r="D8" s="30">
        <f ca="1">OFFSET(Year!E11,0,0,1,1)</f>
        <v>0</v>
      </c>
      <c r="E8" s="30">
        <f ca="1">OFFSET(Year!F11,0,0,1,1)</f>
        <v>0</v>
      </c>
      <c r="F8" s="30">
        <f ca="1">OFFSET(Year!G11,0,0,1,1)</f>
        <v>0</v>
      </c>
      <c r="G8" s="30">
        <f ca="1">OFFSET(Year!H11,0,0,1,1)</f>
        <v>0</v>
      </c>
      <c r="H8" s="30">
        <f ca="1">OFFSET(Year!I11,0,0,1,1)</f>
        <v>0</v>
      </c>
      <c r="I8" s="30">
        <f ca="1">OFFSET(Year!J11,0,0,1,1)</f>
        <v>0</v>
      </c>
      <c r="J8" s="30">
        <f ca="1">OFFSET(Year!K11,0,0,1,1)</f>
        <v>0</v>
      </c>
      <c r="K8" s="30">
        <f ca="1">OFFSET(Year!L11,0,0,1,1)</f>
        <v>0</v>
      </c>
      <c r="L8" s="30">
        <f ca="1">OFFSET(Year!M11,0,0,1,1)</f>
        <v>0</v>
      </c>
      <c r="M8" s="30">
        <f ca="1">OFFSET(Year!N11,0,0,1,1)</f>
        <v>0</v>
      </c>
      <c r="N8" s="30">
        <f ca="1">OFFSET(Year!O11,0,0,1,1)</f>
        <v>0</v>
      </c>
      <c r="O8" s="30">
        <f ca="1">OFFSET(Year!P11,0,0,1,1)</f>
        <v>0</v>
      </c>
      <c r="P8" s="30">
        <f ca="1">OFFSET(Year!Q11,0,0,1,1)</f>
        <v>0</v>
      </c>
      <c r="Q8" s="30">
        <f ca="1">OFFSET(Year!R11,0,0,1,1)</f>
        <v>0</v>
      </c>
    </row>
    <row r="9" spans="1:17" ht="12.75">
      <c r="A9" s="22"/>
      <c r="B9" s="154" t="s">
        <v>26</v>
      </c>
      <c r="C9" s="30">
        <f ca="1">OFFSET(Year!D12,0,0,1,1)</f>
        <v>0</v>
      </c>
      <c r="D9" s="30">
        <f ca="1">OFFSET(Year!E12,0,0,1,1)</f>
        <v>0</v>
      </c>
      <c r="E9" s="30">
        <f ca="1">OFFSET(Year!F12,0,0,1,1)</f>
        <v>0</v>
      </c>
      <c r="F9" s="30">
        <f ca="1">OFFSET(Year!G12,0,0,1,1)</f>
        <v>0</v>
      </c>
      <c r="G9" s="30">
        <f ca="1">OFFSET(Year!H12,0,0,1,1)</f>
        <v>0</v>
      </c>
      <c r="H9" s="30">
        <f ca="1">OFFSET(Year!I12,0,0,1,1)</f>
        <v>0</v>
      </c>
      <c r="I9" s="30">
        <f ca="1">OFFSET(Year!J12,0,0,1,1)</f>
        <v>0</v>
      </c>
      <c r="J9" s="30">
        <f ca="1">OFFSET(Year!K12,0,0,1,1)</f>
        <v>0</v>
      </c>
      <c r="K9" s="30">
        <f ca="1">OFFSET(Year!L12,0,0,1,1)</f>
        <v>0</v>
      </c>
      <c r="L9" s="30">
        <f ca="1">OFFSET(Year!M12,0,0,1,1)</f>
        <v>0</v>
      </c>
      <c r="M9" s="30">
        <f ca="1">OFFSET(Year!N12,0,0,1,1)</f>
        <v>0</v>
      </c>
      <c r="N9" s="30">
        <f ca="1">OFFSET(Year!O12,0,0,1,1)</f>
        <v>0</v>
      </c>
      <c r="O9" s="30">
        <f ca="1">OFFSET(Year!P12,0,0,1,1)</f>
        <v>0</v>
      </c>
      <c r="P9" s="30">
        <f ca="1">OFFSET(Year!Q12,0,0,1,1)</f>
        <v>0</v>
      </c>
      <c r="Q9" s="30">
        <f ca="1">OFFSET(Year!R12,0,0,1,1)</f>
        <v>0</v>
      </c>
    </row>
    <row r="10" spans="1:17" ht="12.75">
      <c r="A10" s="22"/>
      <c r="B10" s="9" t="s">
        <v>3</v>
      </c>
      <c r="C10" s="39"/>
      <c r="D10" s="39"/>
      <c r="E10" s="39"/>
      <c r="F10" s="21"/>
      <c r="G10" s="39"/>
      <c r="H10" s="39"/>
      <c r="I10" s="21"/>
      <c r="J10" s="39"/>
      <c r="K10" s="39"/>
      <c r="L10" s="21"/>
      <c r="M10" s="21"/>
      <c r="N10" s="402"/>
      <c r="O10" s="21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400"/>
      <c r="N11" s="402"/>
      <c r="O11" s="2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39729</v>
      </c>
      <c r="B14" s="41" t="s">
        <v>25</v>
      </c>
      <c r="C14" s="30">
        <f ca="1">OFFSET(Year!D13,0,0,1,1)</f>
        <v>0</v>
      </c>
      <c r="D14" s="30">
        <f ca="1">OFFSET(Year!E13,0,0,1,1)</f>
        <v>0</v>
      </c>
      <c r="E14" s="30">
        <f ca="1">OFFSET(Year!F13,0,0,1,1)</f>
        <v>0</v>
      </c>
      <c r="F14" s="30">
        <f ca="1">OFFSET(Year!G13,0,0,1,1)</f>
        <v>0</v>
      </c>
      <c r="G14" s="30">
        <f ca="1">OFFSET(Year!H13,0,0,1,1)</f>
        <v>0</v>
      </c>
      <c r="H14" s="30">
        <f ca="1">OFFSET(Year!I13,0,0,1,1)</f>
        <v>0</v>
      </c>
      <c r="I14" s="30">
        <f ca="1">OFFSET(Year!J13,0,0,1,1)</f>
        <v>0</v>
      </c>
      <c r="J14" s="30">
        <f ca="1">OFFSET(Year!K13,0,0,1,1)</f>
        <v>0</v>
      </c>
      <c r="K14" s="30">
        <f ca="1">OFFSET(Year!L13,0,0,1,1)</f>
        <v>0</v>
      </c>
      <c r="L14" s="30">
        <f ca="1">OFFSET(Year!M13,0,0,1,1)</f>
        <v>0</v>
      </c>
      <c r="M14" s="30">
        <f ca="1">OFFSET(Year!N13,0,0,1,1)</f>
        <v>0</v>
      </c>
      <c r="N14" s="30">
        <f ca="1">OFFSET(Year!O13,0,0,1,1)</f>
        <v>0</v>
      </c>
      <c r="O14" s="30">
        <f ca="1">OFFSET(Year!P13,0,0,1,1)</f>
        <v>0</v>
      </c>
      <c r="P14" s="30">
        <f ca="1">OFFSET(Year!Q13,0,0,1,1)</f>
        <v>0</v>
      </c>
      <c r="Q14" s="30">
        <f ca="1">OFFSET(Year!R13,0,0,1,1)</f>
        <v>0</v>
      </c>
    </row>
    <row r="15" spans="1:17" ht="12.75">
      <c r="A15" s="22"/>
      <c r="B15" s="27" t="s">
        <v>26</v>
      </c>
      <c r="C15" s="30">
        <f ca="1">OFFSET(Year!D14,0,0,1,1)</f>
        <v>0</v>
      </c>
      <c r="D15" s="30">
        <f ca="1">OFFSET(Year!E14,0,0,1,1)</f>
        <v>0</v>
      </c>
      <c r="E15" s="30">
        <f ca="1">OFFSET(Year!F14,0,0,1,1)</f>
        <v>0</v>
      </c>
      <c r="F15" s="30">
        <f ca="1">OFFSET(Year!G14,0,0,1,1)</f>
        <v>0</v>
      </c>
      <c r="G15" s="30">
        <f ca="1">OFFSET(Year!H14,0,0,1,1)</f>
        <v>0</v>
      </c>
      <c r="H15" s="30">
        <f ca="1">OFFSET(Year!I14,0,0,1,1)</f>
        <v>0</v>
      </c>
      <c r="I15" s="30">
        <f ca="1">OFFSET(Year!J14,0,0,1,1)</f>
        <v>0</v>
      </c>
      <c r="J15" s="30">
        <f ca="1">OFFSET(Year!K14,0,0,1,1)</f>
        <v>0</v>
      </c>
      <c r="K15" s="30">
        <f ca="1">OFFSET(Year!L14,0,0,1,1)</f>
        <v>0</v>
      </c>
      <c r="L15" s="30">
        <f ca="1">OFFSET(Year!M14,0,0,1,1)</f>
        <v>0</v>
      </c>
      <c r="M15" s="30">
        <f ca="1">OFFSET(Year!N14,0,0,1,1)</f>
        <v>0</v>
      </c>
      <c r="N15" s="30">
        <f ca="1">OFFSET(Year!O14,0,0,1,1)</f>
        <v>0</v>
      </c>
      <c r="O15" s="30">
        <f ca="1">OFFSET(Year!P14,0,0,1,1)</f>
        <v>0</v>
      </c>
      <c r="P15" s="30">
        <f ca="1">OFFSET(Year!Q14,0,0,1,1)</f>
        <v>0</v>
      </c>
      <c r="Q15" s="30">
        <f ca="1">OFFSET(Year!R14,0,0,1,1)</f>
        <v>0</v>
      </c>
    </row>
    <row r="16" spans="1:17" ht="12.75">
      <c r="A16" s="22"/>
      <c r="B16" s="9" t="s">
        <v>3</v>
      </c>
      <c r="C16" s="39"/>
      <c r="D16" s="39"/>
      <c r="E16" s="39"/>
      <c r="F16" s="21"/>
      <c r="G16" s="39"/>
      <c r="H16" s="21"/>
      <c r="I16" s="21"/>
      <c r="J16" s="39"/>
      <c r="K16" s="160"/>
      <c r="L16" s="21"/>
      <c r="M16" s="21"/>
      <c r="N16" s="160"/>
      <c r="O16" s="21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62"/>
      <c r="Q17" s="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39736</v>
      </c>
      <c r="B20" s="9" t="s">
        <v>25</v>
      </c>
      <c r="C20" s="30">
        <f ca="1">OFFSET(Year!D15,0,0,1,1)</f>
        <v>0</v>
      </c>
      <c r="D20" s="30">
        <f ca="1">OFFSET(Year!E15,0,0,1,1)</f>
        <v>0</v>
      </c>
      <c r="E20" s="30">
        <f ca="1">OFFSET(Year!F15,0,0,1,1)</f>
        <v>0</v>
      </c>
      <c r="F20" s="30">
        <f ca="1">OFFSET(Year!G15,0,0,1,1)</f>
        <v>0</v>
      </c>
      <c r="G20" s="30">
        <f ca="1">OFFSET(Year!H15,0,0,1,1)</f>
        <v>0</v>
      </c>
      <c r="H20" s="30">
        <f ca="1">OFFSET(Year!I15,0,0,1,1)</f>
        <v>0</v>
      </c>
      <c r="I20" s="30">
        <f ca="1">OFFSET(Year!J15,0,0,1,1)</f>
        <v>0</v>
      </c>
      <c r="J20" s="30">
        <f ca="1">OFFSET(Year!K15,0,0,1,1)</f>
        <v>0</v>
      </c>
      <c r="K20" s="30">
        <f ca="1">OFFSET(Year!L15,0,0,1,1)</f>
        <v>0</v>
      </c>
      <c r="L20" s="30">
        <f ca="1">OFFSET(Year!M15,0,0,1,1)</f>
        <v>0</v>
      </c>
      <c r="M20" s="30">
        <f ca="1">OFFSET(Year!N15,0,0,1,1)</f>
        <v>0</v>
      </c>
      <c r="N20" s="30">
        <f ca="1">OFFSET(Year!O15,0,0,1,1)</f>
        <v>0</v>
      </c>
      <c r="O20" s="30">
        <f ca="1">OFFSET(Year!P15,0,0,1,1)</f>
        <v>0</v>
      </c>
      <c r="P20" s="30">
        <f ca="1">OFFSET(Year!Q15,0,0,1,1)</f>
        <v>0</v>
      </c>
      <c r="Q20" s="30">
        <f ca="1">OFFSET(Year!R15,0,0,1,1)</f>
        <v>0</v>
      </c>
    </row>
    <row r="21" spans="1:17" ht="12.75">
      <c r="A21" s="22"/>
      <c r="B21" s="27" t="s">
        <v>26</v>
      </c>
      <c r="C21" s="30">
        <f ca="1">OFFSET(Year!D16,0,0,1,1)</f>
        <v>0</v>
      </c>
      <c r="D21" s="30">
        <f ca="1">OFFSET(Year!E16,0,0,1,1)</f>
        <v>0</v>
      </c>
      <c r="E21" s="30">
        <f ca="1">OFFSET(Year!F16,0,0,1,1)</f>
        <v>0</v>
      </c>
      <c r="F21" s="30">
        <f ca="1">OFFSET(Year!G16,0,0,1,1)</f>
        <v>0</v>
      </c>
      <c r="G21" s="30">
        <f ca="1">OFFSET(Year!H16,0,0,1,1)</f>
        <v>0</v>
      </c>
      <c r="H21" s="30">
        <f ca="1">OFFSET(Year!I16,0,0,1,1)</f>
        <v>0</v>
      </c>
      <c r="I21" s="30">
        <f ca="1">OFFSET(Year!J16,0,0,1,1)</f>
        <v>0</v>
      </c>
      <c r="J21" s="30">
        <f ca="1">OFFSET(Year!K16,0,0,1,1)</f>
        <v>0</v>
      </c>
      <c r="K21" s="30">
        <f ca="1">OFFSET(Year!L16,0,0,1,1)</f>
        <v>0</v>
      </c>
      <c r="L21" s="30">
        <f ca="1">OFFSET(Year!M16,0,0,1,1)</f>
        <v>0</v>
      </c>
      <c r="M21" s="30">
        <f ca="1">OFFSET(Year!N16,0,0,1,1)</f>
        <v>0</v>
      </c>
      <c r="N21" s="30">
        <f ca="1">OFFSET(Year!O16,0,0,1,1)</f>
        <v>0</v>
      </c>
      <c r="O21" s="30">
        <f ca="1">OFFSET(Year!P16,0,0,1,1)</f>
        <v>0</v>
      </c>
      <c r="P21" s="30">
        <f ca="1">OFFSET(Year!Q16,0,0,1,1)</f>
        <v>0</v>
      </c>
      <c r="Q21" s="30">
        <f ca="1">OFFSET(Year!R16,0,0,1,1)</f>
        <v>0</v>
      </c>
    </row>
    <row r="22" spans="1:17" ht="12.75">
      <c r="A22" s="22"/>
      <c r="B22" s="9" t="s">
        <v>3</v>
      </c>
      <c r="C22" s="39"/>
      <c r="D22" s="39"/>
      <c r="E22" s="39"/>
      <c r="F22" s="21"/>
      <c r="G22" s="39"/>
      <c r="H22" s="39"/>
      <c r="I22" s="21"/>
      <c r="J22" s="39"/>
      <c r="K22" s="39"/>
      <c r="L22" s="21"/>
      <c r="M22" s="21"/>
      <c r="N22" s="21"/>
      <c r="O22" s="21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39743</v>
      </c>
      <c r="B26" s="9" t="s">
        <v>25</v>
      </c>
      <c r="C26" s="30">
        <f ca="1">OFFSET(Year!D17,0,0,1,1)</f>
        <v>0</v>
      </c>
      <c r="D26" s="30">
        <f ca="1">OFFSET(Year!E17,0,0,1,1)</f>
        <v>0</v>
      </c>
      <c r="E26" s="30">
        <f ca="1">OFFSET(Year!F17,0,0,1,1)</f>
        <v>0</v>
      </c>
      <c r="F26" s="30">
        <f ca="1">OFFSET(Year!G17,0,0,1,1)</f>
        <v>0</v>
      </c>
      <c r="G26" s="30">
        <f ca="1">OFFSET(Year!H17,0,0,1,1)</f>
        <v>0</v>
      </c>
      <c r="H26" s="30">
        <f ca="1">OFFSET(Year!I17,0,0,1,1)</f>
        <v>0</v>
      </c>
      <c r="I26" s="30">
        <f ca="1">OFFSET(Year!J17,0,0,1,1)</f>
        <v>0</v>
      </c>
      <c r="J26" s="30">
        <f ca="1">OFFSET(Year!K17,0,0,1,1)</f>
        <v>0</v>
      </c>
      <c r="K26" s="30">
        <f ca="1">OFFSET(Year!L17,0,0,1,1)</f>
        <v>0</v>
      </c>
      <c r="L26" s="30">
        <f ca="1">OFFSET(Year!M17,0,0,1,1)</f>
        <v>0</v>
      </c>
      <c r="M26" s="30">
        <f ca="1">OFFSET(Year!N17,0,0,1,1)</f>
        <v>0</v>
      </c>
      <c r="N26" s="30">
        <f ca="1">OFFSET(Year!O17,0,0,1,1)</f>
        <v>0</v>
      </c>
      <c r="O26" s="30">
        <f ca="1">OFFSET(Year!P17,0,0,1,1)</f>
        <v>0</v>
      </c>
      <c r="P26" s="30">
        <f ca="1">OFFSET(Year!Q17,0,0,1,1)</f>
        <v>0</v>
      </c>
      <c r="Q26" s="30">
        <f ca="1">OFFSET(Year!R17,0,0,1,1)</f>
        <v>0</v>
      </c>
    </row>
    <row r="27" spans="1:17" ht="12.75">
      <c r="A27" s="22"/>
      <c r="B27" s="27" t="s">
        <v>26</v>
      </c>
      <c r="C27" s="30">
        <f ca="1">OFFSET(Year!D18,0,0,1,1)</f>
        <v>0</v>
      </c>
      <c r="D27" s="30">
        <f ca="1">OFFSET(Year!E18,0,0,1,1)</f>
        <v>0</v>
      </c>
      <c r="E27" s="30">
        <f ca="1">OFFSET(Year!F18,0,0,1,1)</f>
        <v>0</v>
      </c>
      <c r="F27" s="30">
        <f ca="1">OFFSET(Year!G18,0,0,1,1)</f>
        <v>0</v>
      </c>
      <c r="G27" s="30">
        <f ca="1">OFFSET(Year!H18,0,0,1,1)</f>
        <v>0</v>
      </c>
      <c r="H27" s="30">
        <f ca="1">OFFSET(Year!I18,0,0,1,1)</f>
        <v>0</v>
      </c>
      <c r="I27" s="30">
        <f ca="1">OFFSET(Year!J18,0,0,1,1)</f>
        <v>0</v>
      </c>
      <c r="J27" s="30">
        <f ca="1">OFFSET(Year!K18,0,0,1,1)</f>
        <v>0</v>
      </c>
      <c r="K27" s="30">
        <f ca="1">OFFSET(Year!L18,0,0,1,1)</f>
        <v>0</v>
      </c>
      <c r="L27" s="30">
        <f ca="1">OFFSET(Year!M18,0,0,1,1)</f>
        <v>0</v>
      </c>
      <c r="M27" s="30">
        <f ca="1">OFFSET(Year!N18,0,0,1,1)</f>
        <v>0</v>
      </c>
      <c r="N27" s="30">
        <f ca="1">OFFSET(Year!O18,0,0,1,1)</f>
        <v>0</v>
      </c>
      <c r="O27" s="30">
        <f ca="1">OFFSET(Year!P18,0,0,1,1)</f>
        <v>0</v>
      </c>
      <c r="P27" s="30">
        <f ca="1">OFFSET(Year!Q18,0,0,1,1)</f>
        <v>0</v>
      </c>
      <c r="Q27" s="30">
        <f ca="1">OFFSET(Year!R18,0,0,1,1)</f>
        <v>0</v>
      </c>
    </row>
    <row r="28" spans="1:17" ht="12.75">
      <c r="A28" s="22"/>
      <c r="B28" s="9" t="s">
        <v>3</v>
      </c>
      <c r="C28" s="39"/>
      <c r="D28" s="39"/>
      <c r="E28" s="39"/>
      <c r="F28" s="21"/>
      <c r="G28" s="39"/>
      <c r="H28" s="160"/>
      <c r="I28" s="21"/>
      <c r="J28" s="39"/>
      <c r="K28" s="39"/>
      <c r="L28" s="21"/>
      <c r="M28" s="21"/>
      <c r="N28" s="21"/>
      <c r="O28" s="160"/>
      <c r="P28" s="160"/>
      <c r="Q28" s="16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2.7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3"/>
      <c r="P31" s="3"/>
    </row>
    <row r="32" spans="4:12" ht="12.75">
      <c r="D32" s="17" t="s">
        <v>61</v>
      </c>
      <c r="E32" s="17"/>
      <c r="F32" s="17">
        <f>Notes!F9</f>
        <v>0</v>
      </c>
      <c r="G32" s="7"/>
      <c r="H32" s="7"/>
      <c r="I32" s="8"/>
      <c r="J32" s="12" t="s">
        <v>31</v>
      </c>
      <c r="K32" s="5"/>
      <c r="L32" s="5"/>
    </row>
    <row r="33" spans="4:12" ht="12.75">
      <c r="D33" s="17" t="s">
        <v>30</v>
      </c>
      <c r="E33" s="17"/>
      <c r="F33" s="17"/>
      <c r="G33" s="7"/>
      <c r="H33" s="7"/>
      <c r="J33" s="37" t="s">
        <v>29</v>
      </c>
      <c r="K33" s="31">
        <f>A8+4</f>
        <v>39726</v>
      </c>
      <c r="L33" s="31">
        <f>A8+5</f>
        <v>39727</v>
      </c>
    </row>
    <row r="34" spans="3:12" ht="12.75">
      <c r="C34" s="38"/>
      <c r="D34" s="38" t="s">
        <v>29</v>
      </c>
      <c r="E34" s="403">
        <f>A8</f>
        <v>39722</v>
      </c>
      <c r="F34" s="38"/>
      <c r="G34" s="32"/>
      <c r="H34" s="32"/>
      <c r="J34" s="4"/>
      <c r="K34" s="5"/>
      <c r="L34" s="4"/>
    </row>
    <row r="35" spans="4:12" ht="12.75">
      <c r="D35" s="17"/>
      <c r="E35" s="17"/>
      <c r="F35" s="38"/>
      <c r="G35" s="32"/>
      <c r="H35" s="32"/>
      <c r="J35" s="4" t="s">
        <v>80</v>
      </c>
      <c r="K35" s="5"/>
      <c r="L35" s="4"/>
    </row>
    <row r="36" spans="1:14" ht="13.5" thickBot="1">
      <c r="A36" s="471" t="s">
        <v>57</v>
      </c>
      <c r="B36" s="472"/>
      <c r="C36" s="472"/>
      <c r="D36" s="472"/>
      <c r="E36" s="472"/>
      <c r="F36" s="472"/>
      <c r="G36" s="473"/>
      <c r="J36" s="4"/>
      <c r="K36" s="4"/>
      <c r="L36" s="4"/>
      <c r="M36" s="3"/>
      <c r="N36" s="3"/>
    </row>
    <row r="37" spans="1:20" ht="12.75">
      <c r="A37" s="61" t="s">
        <v>22</v>
      </c>
      <c r="B37" s="53" t="s">
        <v>24</v>
      </c>
      <c r="C37" s="53" t="s">
        <v>25</v>
      </c>
      <c r="D37" s="53" t="s">
        <v>26</v>
      </c>
      <c r="E37" s="54" t="s">
        <v>27</v>
      </c>
      <c r="F37" s="55"/>
      <c r="G37" s="56" t="s">
        <v>28</v>
      </c>
      <c r="J37" s="4" t="s">
        <v>81</v>
      </c>
      <c r="K37" s="4"/>
      <c r="L37" s="4"/>
      <c r="M37" s="3"/>
      <c r="N37" s="61" t="s">
        <v>22</v>
      </c>
      <c r="O37" s="53" t="s">
        <v>24</v>
      </c>
      <c r="P37" s="53" t="s">
        <v>117</v>
      </c>
      <c r="Q37" s="53" t="s">
        <v>118</v>
      </c>
      <c r="R37" s="53" t="s">
        <v>119</v>
      </c>
      <c r="S37" s="53" t="s">
        <v>120</v>
      </c>
      <c r="T37" s="53" t="s">
        <v>121</v>
      </c>
    </row>
    <row r="38" spans="1:20" ht="12.75">
      <c r="A38" s="57">
        <v>1</v>
      </c>
      <c r="B38" s="85" t="str">
        <f>Notes!F3</f>
        <v>1855 - 1930</v>
      </c>
      <c r="C38" s="85">
        <f>C8</f>
        <v>0</v>
      </c>
      <c r="D38" s="85">
        <f>C9</f>
        <v>0</v>
      </c>
      <c r="E38" s="197">
        <f>C10</f>
        <v>0</v>
      </c>
      <c r="F38" s="198"/>
      <c r="G38" s="199">
        <f>C11</f>
        <v>0</v>
      </c>
      <c r="J38" s="4"/>
      <c r="K38" s="4"/>
      <c r="L38" s="4"/>
      <c r="M38" s="3"/>
      <c r="N38" s="57">
        <v>1</v>
      </c>
      <c r="O38" s="85" t="str">
        <f>B38</f>
        <v>1855 - 1930</v>
      </c>
      <c r="P38" s="85">
        <f>C38</f>
        <v>0</v>
      </c>
      <c r="Q38" s="85">
        <f>C47</f>
        <v>0</v>
      </c>
      <c r="R38" s="85">
        <f>C57</f>
        <v>0</v>
      </c>
      <c r="S38" s="85">
        <f>C67</f>
        <v>0</v>
      </c>
      <c r="T38" s="85">
        <f>C77</f>
        <v>0</v>
      </c>
    </row>
    <row r="39" spans="1:20" ht="12.75">
      <c r="A39" s="283" t="s">
        <v>23</v>
      </c>
      <c r="B39" s="85" t="str">
        <f>Notes!F4</f>
        <v>1930 - 1940</v>
      </c>
      <c r="C39" s="203"/>
      <c r="D39" s="203"/>
      <c r="E39" s="204"/>
      <c r="F39" s="205"/>
      <c r="G39" s="206"/>
      <c r="J39" s="4"/>
      <c r="K39" s="4"/>
      <c r="L39" s="4"/>
      <c r="M39" s="3"/>
      <c r="N39" s="283" t="s">
        <v>23</v>
      </c>
      <c r="O39" s="85" t="str">
        <f>B39</f>
        <v>1930 - 1940</v>
      </c>
      <c r="P39" s="203"/>
      <c r="Q39" s="203"/>
      <c r="R39" s="203"/>
      <c r="S39" s="203"/>
      <c r="T39" s="203"/>
    </row>
    <row r="40" spans="1:20" ht="13.5" thickBot="1">
      <c r="A40" s="58">
        <v>2</v>
      </c>
      <c r="B40" s="87" t="str">
        <f>Notes!F5</f>
        <v>1940 - 2015</v>
      </c>
      <c r="C40" s="87">
        <f>D8</f>
        <v>0</v>
      </c>
      <c r="D40" s="87">
        <f>D9</f>
        <v>0</v>
      </c>
      <c r="E40" s="200">
        <f>D10</f>
        <v>0</v>
      </c>
      <c r="F40" s="201"/>
      <c r="G40" s="202">
        <f>D11</f>
        <v>0</v>
      </c>
      <c r="J40" s="4"/>
      <c r="K40" s="4"/>
      <c r="L40" s="4"/>
      <c r="M40" s="3"/>
      <c r="N40" s="58">
        <v>2</v>
      </c>
      <c r="O40" s="87" t="str">
        <f>B40</f>
        <v>1940 - 2015</v>
      </c>
      <c r="P40" s="87">
        <f>C40</f>
        <v>0</v>
      </c>
      <c r="Q40" s="87">
        <f>C49</f>
        <v>0</v>
      </c>
      <c r="R40" s="87">
        <f>C59</f>
        <v>0</v>
      </c>
      <c r="S40" s="87">
        <f>C69</f>
        <v>0</v>
      </c>
      <c r="T40" s="87">
        <f>C79</f>
        <v>0</v>
      </c>
    </row>
    <row r="41" spans="1:20" ht="13.5" thickBot="1">
      <c r="A41" s="57" t="s">
        <v>23</v>
      </c>
      <c r="B41" s="87" t="str">
        <f>Notes!F6</f>
        <v>2015 - 2030</v>
      </c>
      <c r="C41" s="203"/>
      <c r="D41" s="203"/>
      <c r="E41" s="204"/>
      <c r="F41" s="205"/>
      <c r="G41" s="206"/>
      <c r="J41" s="4"/>
      <c r="K41" s="4"/>
      <c r="L41" s="4"/>
      <c r="M41" s="3"/>
      <c r="N41" s="57" t="s">
        <v>23</v>
      </c>
      <c r="O41" s="87" t="str">
        <f>B41</f>
        <v>2015 - 2030</v>
      </c>
      <c r="P41" s="203"/>
      <c r="Q41" s="203"/>
      <c r="R41" s="203"/>
      <c r="S41" s="203"/>
      <c r="T41" s="203"/>
    </row>
    <row r="42" spans="1:20" ht="13.5" thickBot="1">
      <c r="A42" s="58">
        <v>3</v>
      </c>
      <c r="B42" s="87" t="str">
        <f>Notes!F7</f>
        <v>2030 - 2105</v>
      </c>
      <c r="C42" s="87">
        <f>E8</f>
        <v>0</v>
      </c>
      <c r="D42" s="87">
        <f>E9</f>
        <v>0</v>
      </c>
      <c r="E42" s="200">
        <f>E10</f>
        <v>0</v>
      </c>
      <c r="F42" s="201"/>
      <c r="G42" s="202">
        <f>E11</f>
        <v>0</v>
      </c>
      <c r="J42" s="4"/>
      <c r="K42" s="4"/>
      <c r="L42" s="4"/>
      <c r="M42" s="3"/>
      <c r="N42" s="58">
        <v>3</v>
      </c>
      <c r="O42" s="87" t="str">
        <f>B42</f>
        <v>2030 - 2105</v>
      </c>
      <c r="P42" s="87">
        <f>C42</f>
        <v>0</v>
      </c>
      <c r="Q42" s="87">
        <f>C51</f>
        <v>0</v>
      </c>
      <c r="R42" s="87">
        <f>C61</f>
        <v>0</v>
      </c>
      <c r="S42" s="87">
        <f>C71</f>
        <v>0</v>
      </c>
      <c r="T42" s="87">
        <f>C81</f>
        <v>0</v>
      </c>
    </row>
    <row r="43" spans="3:5" ht="12.75">
      <c r="C43"/>
      <c r="D43"/>
      <c r="E43"/>
    </row>
    <row r="44" spans="1:14" ht="12.75">
      <c r="A44" s="7"/>
      <c r="B44" s="24"/>
      <c r="C44" s="24"/>
      <c r="D44" s="24"/>
      <c r="E44" s="5"/>
      <c r="F44" s="5"/>
      <c r="G44" s="24"/>
      <c r="J44" s="4" t="s">
        <v>104</v>
      </c>
      <c r="K44" s="4"/>
      <c r="L44" s="4"/>
      <c r="M44" s="3"/>
      <c r="N44" s="3"/>
    </row>
    <row r="45" spans="1:14" ht="13.5" thickBot="1">
      <c r="A45" s="474" t="s">
        <v>58</v>
      </c>
      <c r="B45" s="475"/>
      <c r="C45" s="475"/>
      <c r="D45" s="475"/>
      <c r="E45" s="475"/>
      <c r="F45" s="475"/>
      <c r="G45" s="476"/>
      <c r="J45" s="4"/>
      <c r="K45" s="4"/>
      <c r="L45" s="4"/>
      <c r="M45" s="3"/>
      <c r="N45" s="3"/>
    </row>
    <row r="46" spans="1:14" ht="12.75">
      <c r="A46" s="166" t="s">
        <v>22</v>
      </c>
      <c r="B46" s="167" t="s">
        <v>24</v>
      </c>
      <c r="C46" s="167" t="s">
        <v>25</v>
      </c>
      <c r="D46" s="167" t="s">
        <v>26</v>
      </c>
      <c r="E46" s="168" t="s">
        <v>27</v>
      </c>
      <c r="F46" s="169"/>
      <c r="G46" s="170" t="s">
        <v>28</v>
      </c>
      <c r="J46" s="4"/>
      <c r="K46" s="4"/>
      <c r="L46" s="4"/>
      <c r="M46" s="3"/>
      <c r="N46" s="3"/>
    </row>
    <row r="47" spans="1:14" ht="12.75">
      <c r="A47" s="171">
        <v>1</v>
      </c>
      <c r="B47" s="85" t="str">
        <f>Notes!F3</f>
        <v>1855 - 1930</v>
      </c>
      <c r="C47" s="85">
        <f>F8</f>
        <v>0</v>
      </c>
      <c r="D47" s="85">
        <f>F9</f>
        <v>0</v>
      </c>
      <c r="E47" s="197">
        <f>F10</f>
        <v>0</v>
      </c>
      <c r="F47" s="198"/>
      <c r="G47" s="207">
        <f>F11</f>
        <v>0</v>
      </c>
      <c r="J47" s="4"/>
      <c r="K47" s="4"/>
      <c r="L47" s="4"/>
      <c r="M47" s="3"/>
      <c r="N47" s="3"/>
    </row>
    <row r="48" spans="1:14" ht="12.75">
      <c r="A48" s="171" t="s">
        <v>23</v>
      </c>
      <c r="B48" s="85" t="str">
        <f>Notes!F4</f>
        <v>1930 - 1940</v>
      </c>
      <c r="C48" s="203"/>
      <c r="D48" s="203"/>
      <c r="E48" s="204"/>
      <c r="F48" s="205"/>
      <c r="G48" s="208"/>
      <c r="J48" s="4"/>
      <c r="K48" s="4"/>
      <c r="L48" s="4"/>
      <c r="M48" s="3"/>
      <c r="N48" s="3"/>
    </row>
    <row r="49" spans="1:14" ht="12.75">
      <c r="A49" s="172">
        <v>2</v>
      </c>
      <c r="B49" s="85" t="str">
        <f>Notes!F3</f>
        <v>1855 - 1930</v>
      </c>
      <c r="C49" s="85">
        <f>G8</f>
        <v>0</v>
      </c>
      <c r="D49" s="85">
        <f>G9</f>
        <v>0</v>
      </c>
      <c r="E49" s="197">
        <f>G10</f>
        <v>0</v>
      </c>
      <c r="F49" s="198"/>
      <c r="G49" s="207">
        <f>G11</f>
        <v>0</v>
      </c>
      <c r="J49" s="4"/>
      <c r="K49" s="4"/>
      <c r="L49" s="4"/>
      <c r="M49" s="3"/>
      <c r="N49" s="3"/>
    </row>
    <row r="50" spans="1:14" ht="12.75">
      <c r="A50" s="172" t="s">
        <v>23</v>
      </c>
      <c r="B50" s="86" t="str">
        <f>Notes!F5</f>
        <v>1940 - 2015</v>
      </c>
      <c r="C50" s="203"/>
      <c r="D50" s="203"/>
      <c r="E50" s="204"/>
      <c r="F50" s="205"/>
      <c r="G50" s="208"/>
      <c r="J50" s="5"/>
      <c r="K50" s="4"/>
      <c r="L50" s="4"/>
      <c r="M50" s="3"/>
      <c r="N50" s="3"/>
    </row>
    <row r="51" spans="1:14" ht="13.5" thickBot="1">
      <c r="A51" s="173">
        <v>3</v>
      </c>
      <c r="B51" s="174" t="str">
        <f>Notes!F6</f>
        <v>2015 - 2030</v>
      </c>
      <c r="C51" s="174">
        <f>H8</f>
        <v>0</v>
      </c>
      <c r="D51" s="174">
        <f>H9</f>
        <v>0</v>
      </c>
      <c r="E51" s="209">
        <f>H10</f>
        <v>0</v>
      </c>
      <c r="F51" s="210"/>
      <c r="G51" s="211">
        <f>H11</f>
        <v>0</v>
      </c>
      <c r="J51" s="291"/>
      <c r="K51" s="291"/>
      <c r="L51" s="291"/>
      <c r="M51" s="3"/>
      <c r="N51" s="3"/>
    </row>
    <row r="52" spans="1:14" ht="12.75">
      <c r="A52" s="14"/>
      <c r="B52" s="89"/>
      <c r="C52" s="42"/>
      <c r="D52" s="42"/>
      <c r="E52" s="43"/>
      <c r="F52" s="43"/>
      <c r="G52" s="42"/>
      <c r="J52" s="3"/>
      <c r="K52" s="3"/>
      <c r="L52" s="3"/>
      <c r="M52" s="3"/>
      <c r="N52" s="3"/>
    </row>
    <row r="53" spans="1:14" ht="12.75">
      <c r="A53" s="14"/>
      <c r="B53" s="26"/>
      <c r="C53" s="8"/>
      <c r="D53" s="8"/>
      <c r="E53" s="3"/>
      <c r="F53" s="3"/>
      <c r="G53" s="8"/>
      <c r="J53" s="3"/>
      <c r="K53" s="3"/>
      <c r="L53" s="3"/>
      <c r="M53" s="3"/>
      <c r="N53" s="3"/>
    </row>
    <row r="54" spans="1:14" ht="12.75">
      <c r="A54" s="7"/>
      <c r="B54" s="24"/>
      <c r="C54" s="24"/>
      <c r="D54" s="24"/>
      <c r="E54" s="5"/>
      <c r="F54" s="5"/>
      <c r="G54" s="24"/>
      <c r="J54" s="3"/>
      <c r="K54" s="3"/>
      <c r="L54" s="3"/>
      <c r="M54" s="3"/>
      <c r="N54" s="3"/>
    </row>
    <row r="55" spans="1:14" ht="13.5" thickBot="1">
      <c r="A55" s="477" t="s">
        <v>59</v>
      </c>
      <c r="B55" s="478"/>
      <c r="C55" s="478"/>
      <c r="D55" s="478"/>
      <c r="E55" s="478"/>
      <c r="F55" s="478"/>
      <c r="G55" s="479"/>
      <c r="J55" s="3"/>
      <c r="K55" s="3"/>
      <c r="L55" s="3"/>
      <c r="M55" s="3"/>
      <c r="N55" s="3"/>
    </row>
    <row r="56" spans="1:14" ht="12.75">
      <c r="A56" s="175" t="s">
        <v>22</v>
      </c>
      <c r="B56" s="176" t="s">
        <v>24</v>
      </c>
      <c r="C56" s="176" t="s">
        <v>25</v>
      </c>
      <c r="D56" s="176" t="s">
        <v>26</v>
      </c>
      <c r="E56" s="177" t="s">
        <v>27</v>
      </c>
      <c r="F56" s="178"/>
      <c r="G56" s="179" t="s">
        <v>28</v>
      </c>
      <c r="J56" s="11"/>
      <c r="K56" s="3"/>
      <c r="L56" s="3"/>
      <c r="M56" s="3"/>
      <c r="N56" s="3"/>
    </row>
    <row r="57" spans="1:14" ht="12.75">
      <c r="A57" s="180">
        <v>1</v>
      </c>
      <c r="B57" s="163" t="str">
        <f>Notes!F3</f>
        <v>1855 - 1930</v>
      </c>
      <c r="C57" s="163">
        <f>I8</f>
        <v>0</v>
      </c>
      <c r="D57" s="163">
        <f>I9</f>
        <v>0</v>
      </c>
      <c r="E57" s="164">
        <f>I10</f>
        <v>0</v>
      </c>
      <c r="F57" s="165"/>
      <c r="G57" s="194">
        <f>I11</f>
        <v>0</v>
      </c>
      <c r="J57" s="11"/>
      <c r="K57" s="3"/>
      <c r="L57" s="3"/>
      <c r="M57" s="3"/>
      <c r="N57" s="3"/>
    </row>
    <row r="58" spans="1:14" ht="12.75">
      <c r="A58" s="180" t="s">
        <v>23</v>
      </c>
      <c r="B58" s="163" t="str">
        <f>Notes!F4</f>
        <v>1930 - 1940</v>
      </c>
      <c r="C58" s="203"/>
      <c r="D58" s="203"/>
      <c r="E58" s="204"/>
      <c r="F58" s="205"/>
      <c r="G58" s="213"/>
      <c r="J58" s="11"/>
      <c r="K58" s="3"/>
      <c r="L58" s="3"/>
      <c r="M58" s="3"/>
      <c r="N58" s="3"/>
    </row>
    <row r="59" spans="1:14" ht="12.75">
      <c r="A59" s="181">
        <v>2</v>
      </c>
      <c r="B59" s="85" t="str">
        <f>Notes!F5</f>
        <v>1940 - 2015</v>
      </c>
      <c r="C59" s="85">
        <f>J8</f>
        <v>0</v>
      </c>
      <c r="D59" s="85">
        <f>J9</f>
        <v>0</v>
      </c>
      <c r="E59" s="197">
        <f>J10</f>
        <v>0</v>
      </c>
      <c r="F59" s="198"/>
      <c r="G59" s="212">
        <f>J11</f>
        <v>0</v>
      </c>
      <c r="J59" s="500"/>
      <c r="K59" s="501"/>
      <c r="L59" s="501"/>
      <c r="M59" s="3"/>
      <c r="N59" s="3"/>
    </row>
    <row r="60" spans="1:14" ht="12.75">
      <c r="A60" s="181" t="s">
        <v>23</v>
      </c>
      <c r="B60" s="86" t="str">
        <f>Notes!F6</f>
        <v>2015 - 2030</v>
      </c>
      <c r="C60" s="203"/>
      <c r="D60" s="203"/>
      <c r="E60" s="204"/>
      <c r="F60" s="205"/>
      <c r="G60" s="213"/>
      <c r="J60" s="11"/>
      <c r="K60" s="43"/>
      <c r="L60" s="3"/>
      <c r="M60" s="3"/>
      <c r="N60" s="3"/>
    </row>
    <row r="61" spans="1:14" ht="13.5" thickBot="1">
      <c r="A61" s="182">
        <v>3</v>
      </c>
      <c r="B61" s="183" t="str">
        <f>Notes!F7</f>
        <v>2030 - 2105</v>
      </c>
      <c r="C61" s="183">
        <f>K8</f>
        <v>0</v>
      </c>
      <c r="D61" s="183">
        <f>K9</f>
        <v>0</v>
      </c>
      <c r="E61" s="214">
        <f>K10</f>
        <v>0</v>
      </c>
      <c r="F61" s="215"/>
      <c r="G61" s="216">
        <f>K11</f>
        <v>0</v>
      </c>
      <c r="J61" s="11"/>
      <c r="K61" s="288"/>
      <c r="L61" s="3"/>
      <c r="M61" s="3"/>
      <c r="N61" s="3"/>
    </row>
    <row r="62" spans="1:14" ht="12.75">
      <c r="A62" s="14"/>
      <c r="B62" s="26"/>
      <c r="C62" s="42"/>
      <c r="D62" s="42"/>
      <c r="E62" s="43"/>
      <c r="F62" s="43"/>
      <c r="G62" s="42"/>
      <c r="J62" s="11"/>
      <c r="K62" s="43"/>
      <c r="L62" s="3"/>
      <c r="M62" s="3"/>
      <c r="N62" s="3"/>
    </row>
    <row r="63" spans="1:14" ht="12.75">
      <c r="A63" s="14"/>
      <c r="B63" s="26"/>
      <c r="C63" s="8"/>
      <c r="D63" s="8"/>
      <c r="E63" s="3"/>
      <c r="F63" s="3"/>
      <c r="G63" s="8"/>
      <c r="J63" s="11"/>
      <c r="K63" s="11"/>
      <c r="L63" s="3"/>
      <c r="M63" s="3"/>
      <c r="N63" s="3"/>
    </row>
    <row r="64" spans="1:14" ht="12.75">
      <c r="A64" s="7"/>
      <c r="B64" s="24"/>
      <c r="C64" s="24"/>
      <c r="D64" s="24"/>
      <c r="E64" s="5"/>
      <c r="F64" s="5"/>
      <c r="G64" s="24"/>
      <c r="J64" s="11"/>
      <c r="K64" s="3"/>
      <c r="L64" s="3"/>
      <c r="M64" s="3"/>
      <c r="N64" s="3"/>
    </row>
    <row r="65" spans="1:14" ht="13.5" thickBot="1">
      <c r="A65" s="442" t="s">
        <v>60</v>
      </c>
      <c r="B65" s="466"/>
      <c r="C65" s="466"/>
      <c r="D65" s="466"/>
      <c r="E65" s="466"/>
      <c r="F65" s="466"/>
      <c r="G65" s="467"/>
      <c r="J65" s="261"/>
      <c r="K65" s="3"/>
      <c r="L65" s="3"/>
      <c r="M65" s="3"/>
      <c r="N65" s="3"/>
    </row>
    <row r="66" spans="1:14" ht="12.75">
      <c r="A66" s="184" t="s">
        <v>22</v>
      </c>
      <c r="B66" s="185" t="s">
        <v>24</v>
      </c>
      <c r="C66" s="185" t="s">
        <v>25</v>
      </c>
      <c r="D66" s="185" t="s">
        <v>26</v>
      </c>
      <c r="E66" s="186" t="s">
        <v>27</v>
      </c>
      <c r="F66" s="187"/>
      <c r="G66" s="188" t="s">
        <v>28</v>
      </c>
      <c r="J66" s="11"/>
      <c r="K66" s="262"/>
      <c r="L66" s="3"/>
      <c r="M66" s="3"/>
      <c r="N66" s="3"/>
    </row>
    <row r="67" spans="1:14" ht="12.75">
      <c r="A67" s="192">
        <v>1</v>
      </c>
      <c r="B67" s="163" t="str">
        <f>Notes!F3</f>
        <v>1855 - 1930</v>
      </c>
      <c r="C67" s="163">
        <f>L8</f>
        <v>0</v>
      </c>
      <c r="D67" s="163">
        <f>L9</f>
        <v>0</v>
      </c>
      <c r="E67" s="164">
        <f>L10</f>
        <v>0</v>
      </c>
      <c r="F67" s="165"/>
      <c r="G67" s="193">
        <f>L11</f>
        <v>0</v>
      </c>
      <c r="J67" s="11"/>
      <c r="K67" s="263"/>
      <c r="L67" s="3"/>
      <c r="M67" s="3"/>
      <c r="N67" s="3"/>
    </row>
    <row r="68" spans="1:14" ht="12.75">
      <c r="A68" s="192" t="s">
        <v>23</v>
      </c>
      <c r="B68" s="163" t="str">
        <f>Notes!F4</f>
        <v>1930 - 1940</v>
      </c>
      <c r="C68" s="203"/>
      <c r="D68" s="203"/>
      <c r="E68" s="204"/>
      <c r="F68" s="205"/>
      <c r="G68" s="218"/>
      <c r="J68" s="11"/>
      <c r="K68" s="263"/>
      <c r="L68" s="3"/>
      <c r="M68" s="3"/>
      <c r="N68" s="3"/>
    </row>
    <row r="69" spans="1:14" ht="12.75">
      <c r="A69" s="189">
        <v>2</v>
      </c>
      <c r="B69" s="85" t="str">
        <f>Notes!F5</f>
        <v>1940 - 2015</v>
      </c>
      <c r="C69" s="85">
        <f>M8</f>
        <v>0</v>
      </c>
      <c r="D69" s="85">
        <f>M9</f>
        <v>0</v>
      </c>
      <c r="E69" s="197">
        <f>M10</f>
        <v>0</v>
      </c>
      <c r="F69" s="198"/>
      <c r="G69" s="217">
        <f>M11</f>
        <v>0</v>
      </c>
      <c r="J69" s="11"/>
      <c r="K69" s="262"/>
      <c r="L69" s="3"/>
      <c r="M69" s="3"/>
      <c r="N69" s="3"/>
    </row>
    <row r="70" spans="1:14" ht="12.75">
      <c r="A70" s="189" t="s">
        <v>23</v>
      </c>
      <c r="B70" s="86" t="str">
        <f>Notes!F6</f>
        <v>2015 - 2030</v>
      </c>
      <c r="C70" s="203"/>
      <c r="D70" s="203"/>
      <c r="E70" s="204"/>
      <c r="F70" s="205"/>
      <c r="G70" s="218"/>
      <c r="J70" s="11"/>
      <c r="K70" s="263"/>
      <c r="L70" s="3"/>
      <c r="M70" s="3"/>
      <c r="N70" s="3"/>
    </row>
    <row r="71" spans="1:14" ht="13.5" thickBot="1">
      <c r="A71" s="190">
        <v>3</v>
      </c>
      <c r="B71" s="191" t="str">
        <f>Notes!F7</f>
        <v>2030 - 2105</v>
      </c>
      <c r="C71" s="191">
        <f>N8</f>
        <v>0</v>
      </c>
      <c r="D71" s="191">
        <f>N9</f>
        <v>0</v>
      </c>
      <c r="E71" s="219">
        <f>N10</f>
        <v>0</v>
      </c>
      <c r="F71" s="220"/>
      <c r="G71" s="221">
        <f>N11</f>
        <v>0</v>
      </c>
      <c r="J71" s="3"/>
      <c r="K71" s="263"/>
      <c r="L71" s="3"/>
      <c r="M71" s="3"/>
      <c r="N71" s="3"/>
    </row>
    <row r="72" spans="1:14" ht="12.75">
      <c r="A72" s="50"/>
      <c r="B72" s="89"/>
      <c r="C72" s="42"/>
      <c r="D72" s="42"/>
      <c r="E72" s="43"/>
      <c r="F72" s="43"/>
      <c r="G72" s="42"/>
      <c r="J72" s="440"/>
      <c r="K72" s="440"/>
      <c r="L72" s="440"/>
      <c r="M72" s="3"/>
      <c r="N72" s="3"/>
    </row>
    <row r="73" spans="1:14" ht="12.75">
      <c r="A73" s="50"/>
      <c r="B73" s="89"/>
      <c r="C73" s="42"/>
      <c r="D73" s="42"/>
      <c r="E73" s="43"/>
      <c r="F73" s="43"/>
      <c r="G73" s="42"/>
      <c r="J73" s="441"/>
      <c r="K73" s="441"/>
      <c r="L73" s="441"/>
      <c r="M73" s="3"/>
      <c r="N73" s="3"/>
    </row>
    <row r="74" spans="1:14" ht="12.75">
      <c r="A74" s="14"/>
      <c r="B74" s="26"/>
      <c r="C74" s="28"/>
      <c r="D74" s="28"/>
      <c r="E74" s="29"/>
      <c r="F74" s="29"/>
      <c r="G74" s="28"/>
      <c r="J74" s="440"/>
      <c r="K74" s="440"/>
      <c r="L74" s="440"/>
      <c r="M74" s="3"/>
      <c r="N74" s="3"/>
    </row>
    <row r="75" spans="1:14" ht="13.5" thickBot="1">
      <c r="A75" s="468" t="s">
        <v>86</v>
      </c>
      <c r="B75" s="469"/>
      <c r="C75" s="469"/>
      <c r="D75" s="469"/>
      <c r="E75" s="469"/>
      <c r="F75" s="469"/>
      <c r="G75" s="470"/>
      <c r="J75" s="441"/>
      <c r="K75" s="441"/>
      <c r="L75" s="441"/>
      <c r="M75" s="3"/>
      <c r="N75" s="3"/>
    </row>
    <row r="76" spans="1:14" ht="12.75">
      <c r="A76" s="67" t="s">
        <v>22</v>
      </c>
      <c r="B76" s="62" t="s">
        <v>24</v>
      </c>
      <c r="C76" s="62" t="s">
        <v>25</v>
      </c>
      <c r="D76" s="62" t="s">
        <v>26</v>
      </c>
      <c r="E76" s="63" t="s">
        <v>27</v>
      </c>
      <c r="F76" s="64"/>
      <c r="G76" s="65" t="s">
        <v>28</v>
      </c>
      <c r="J76" s="11"/>
      <c r="K76" s="3"/>
      <c r="L76" s="3"/>
      <c r="M76" s="3"/>
      <c r="N76" s="3"/>
    </row>
    <row r="77" spans="1:14" ht="12.75">
      <c r="A77" s="195">
        <v>1</v>
      </c>
      <c r="B77" s="163" t="str">
        <f>Notes!F3</f>
        <v>1855 - 1930</v>
      </c>
      <c r="C77" s="163">
        <f>O8</f>
        <v>0</v>
      </c>
      <c r="D77" s="163">
        <f>O9</f>
        <v>0</v>
      </c>
      <c r="E77" s="164">
        <f>O10</f>
        <v>0</v>
      </c>
      <c r="F77" s="165"/>
      <c r="G77" s="196">
        <f>O11</f>
        <v>0</v>
      </c>
      <c r="J77" s="11"/>
      <c r="K77" s="3"/>
      <c r="L77" s="3"/>
      <c r="M77" s="3"/>
      <c r="N77" s="3"/>
    </row>
    <row r="78" spans="1:14" ht="12.75">
      <c r="A78" s="195" t="s">
        <v>23</v>
      </c>
      <c r="B78" s="163" t="str">
        <f>Notes!F4</f>
        <v>1930 - 1940</v>
      </c>
      <c r="C78" s="203"/>
      <c r="D78" s="203"/>
      <c r="E78" s="204"/>
      <c r="F78" s="205"/>
      <c r="G78" s="223"/>
      <c r="J78" s="11"/>
      <c r="K78" s="3"/>
      <c r="L78" s="3"/>
      <c r="M78" s="3"/>
      <c r="N78" s="3"/>
    </row>
    <row r="79" spans="1:14" ht="12.75">
      <c r="A79" s="59">
        <v>2</v>
      </c>
      <c r="B79" s="85" t="str">
        <f>Notes!F5</f>
        <v>1940 - 2015</v>
      </c>
      <c r="C79" s="85">
        <f>P8</f>
        <v>0</v>
      </c>
      <c r="D79" s="85">
        <f>P9</f>
        <v>0</v>
      </c>
      <c r="E79" s="197">
        <f>P10</f>
        <v>0</v>
      </c>
      <c r="F79" s="198"/>
      <c r="G79" s="222">
        <f>P11</f>
        <v>0</v>
      </c>
      <c r="J79" s="11"/>
      <c r="K79" s="43"/>
      <c r="L79" s="3"/>
      <c r="M79" s="3"/>
      <c r="N79" s="3"/>
    </row>
    <row r="80" spans="1:14" ht="12.75">
      <c r="A80" s="59" t="s">
        <v>23</v>
      </c>
      <c r="B80" s="86" t="str">
        <f>Notes!F6</f>
        <v>2015 - 2030</v>
      </c>
      <c r="C80" s="203"/>
      <c r="D80" s="203"/>
      <c r="E80" s="204"/>
      <c r="F80" s="205"/>
      <c r="G80" s="223"/>
      <c r="J80" s="11"/>
      <c r="K80" s="3"/>
      <c r="L80" s="3"/>
      <c r="M80" s="3"/>
      <c r="N80" s="3"/>
    </row>
    <row r="81" spans="1:14" ht="13.5" thickBot="1">
      <c r="A81" s="60">
        <v>3</v>
      </c>
      <c r="B81" s="88" t="str">
        <f>Notes!F7</f>
        <v>2030 - 2105</v>
      </c>
      <c r="C81" s="88">
        <f>Q8</f>
        <v>0</v>
      </c>
      <c r="D81" s="88">
        <f>Q9</f>
        <v>0</v>
      </c>
      <c r="E81" s="224">
        <f>Q10</f>
        <v>0</v>
      </c>
      <c r="F81" s="225"/>
      <c r="G81" s="226">
        <f>Q11</f>
        <v>0</v>
      </c>
      <c r="J81" s="3"/>
      <c r="K81" s="3"/>
      <c r="L81" s="3"/>
      <c r="M81" s="3"/>
      <c r="N81" s="3"/>
    </row>
    <row r="82" spans="1:14" ht="12.75">
      <c r="A82" s="50"/>
      <c r="B82" s="89"/>
      <c r="C82" s="42"/>
      <c r="D82" s="42"/>
      <c r="E82" s="43"/>
      <c r="F82" s="43"/>
      <c r="G82" s="42"/>
      <c r="J82" s="3"/>
      <c r="K82" s="3"/>
      <c r="L82" s="3"/>
      <c r="M82" s="3"/>
      <c r="N82" s="3"/>
    </row>
    <row r="83" spans="1:14" ht="12.75">
      <c r="A83" s="50"/>
      <c r="B83" s="89"/>
      <c r="C83" s="42"/>
      <c r="D83" s="42"/>
      <c r="E83" s="43"/>
      <c r="F83" s="43"/>
      <c r="G83" s="42"/>
      <c r="J83" s="3"/>
      <c r="K83" s="3"/>
      <c r="L83" s="3"/>
      <c r="M83" s="3"/>
      <c r="N83" s="3"/>
    </row>
    <row r="84" spans="1:14" ht="12.75">
      <c r="A84" s="14"/>
      <c r="B84" s="26"/>
      <c r="C84" s="28"/>
      <c r="D84" s="28"/>
      <c r="E84" s="29"/>
      <c r="F84" s="29"/>
      <c r="G84" s="28"/>
      <c r="J84" s="11"/>
      <c r="K84" s="3"/>
      <c r="L84" s="3"/>
      <c r="M84" s="3"/>
      <c r="N84" s="3"/>
    </row>
    <row r="85" spans="2:24" ht="12.75">
      <c r="B85" s="1"/>
      <c r="C85" s="17"/>
      <c r="D85" s="17" t="s">
        <v>61</v>
      </c>
      <c r="E85" s="7"/>
      <c r="F85" s="7">
        <f>Notes!F9</f>
        <v>0</v>
      </c>
      <c r="G85" s="1"/>
      <c r="J85" s="12" t="s">
        <v>31</v>
      </c>
      <c r="K85" s="5"/>
      <c r="L85" s="5"/>
      <c r="M85" s="3"/>
      <c r="N85" s="3"/>
      <c r="P85" s="11"/>
      <c r="Q85" s="11"/>
      <c r="R85" s="11"/>
      <c r="S85" s="3"/>
      <c r="T85" s="3"/>
      <c r="U85" s="3"/>
      <c r="V85" s="11"/>
      <c r="W85" s="3"/>
      <c r="X85" s="3"/>
    </row>
    <row r="86" spans="2:24" ht="12.75">
      <c r="B86" s="1"/>
      <c r="C86" s="17"/>
      <c r="D86" s="17" t="s">
        <v>30</v>
      </c>
      <c r="E86" s="7"/>
      <c r="G86" s="1"/>
      <c r="J86" s="37" t="s">
        <v>29</v>
      </c>
      <c r="K86" s="35">
        <f>A14+4</f>
        <v>39733</v>
      </c>
      <c r="L86" s="35">
        <f>A14+5</f>
        <v>39734</v>
      </c>
      <c r="M86" s="3"/>
      <c r="N86" s="3"/>
      <c r="P86" s="11"/>
      <c r="Q86" s="11"/>
      <c r="R86" s="11"/>
      <c r="S86" s="3"/>
      <c r="T86" s="3"/>
      <c r="U86" s="3"/>
      <c r="V86" s="3"/>
      <c r="W86" s="3"/>
      <c r="X86" s="3"/>
    </row>
    <row r="87" spans="2:24" ht="12.75">
      <c r="B87" s="1"/>
      <c r="C87" s="17"/>
      <c r="D87" s="38" t="s">
        <v>29</v>
      </c>
      <c r="E87" s="36">
        <f>A14</f>
        <v>39729</v>
      </c>
      <c r="G87" s="1"/>
      <c r="J87" s="4"/>
      <c r="K87" s="4"/>
      <c r="L87" s="4"/>
      <c r="M87" s="3"/>
      <c r="N87" s="3"/>
      <c r="P87" s="3"/>
      <c r="Q87" s="3"/>
      <c r="R87" s="3"/>
      <c r="S87" s="3"/>
      <c r="T87" s="3"/>
      <c r="U87" s="3"/>
      <c r="V87" s="3"/>
      <c r="W87" s="3"/>
      <c r="X87" s="3"/>
    </row>
    <row r="88" spans="2:24" ht="12.75">
      <c r="B88" s="1"/>
      <c r="C88" s="17"/>
      <c r="D88" s="14"/>
      <c r="E88" s="16"/>
      <c r="G88" s="1"/>
      <c r="J88" s="4"/>
      <c r="K88" s="4"/>
      <c r="L88" s="4"/>
      <c r="M88" s="3"/>
      <c r="N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12.75">
      <c r="B89" s="1"/>
      <c r="C89" s="17"/>
      <c r="D89" s="14"/>
      <c r="E89" s="16"/>
      <c r="G89" s="1"/>
      <c r="J89" s="4"/>
      <c r="K89" s="4"/>
      <c r="L89" s="4"/>
      <c r="M89" s="3"/>
      <c r="N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12.75">
      <c r="B90" s="1"/>
      <c r="C90" s="17"/>
      <c r="D90" s="14"/>
      <c r="E90" s="16"/>
      <c r="G90" s="1"/>
      <c r="J90" s="4"/>
      <c r="K90" s="4"/>
      <c r="L90" s="4"/>
      <c r="M90" s="3"/>
      <c r="N90" s="3"/>
      <c r="P90" s="3"/>
      <c r="Q90" s="20">
        <f>E87</f>
        <v>39729</v>
      </c>
      <c r="R90" s="3"/>
      <c r="S90" s="3"/>
      <c r="T90" s="3"/>
      <c r="U90" s="3"/>
      <c r="V90" s="3"/>
      <c r="W90" s="3"/>
      <c r="X90" s="3"/>
    </row>
    <row r="91" spans="1:14" ht="13.5" thickBot="1">
      <c r="A91" s="471" t="s">
        <v>57</v>
      </c>
      <c r="B91" s="472"/>
      <c r="C91" s="472"/>
      <c r="D91" s="472"/>
      <c r="E91" s="472"/>
      <c r="F91" s="472"/>
      <c r="G91" s="473"/>
      <c r="J91" s="4"/>
      <c r="K91" s="4"/>
      <c r="L91" s="4"/>
      <c r="M91" s="3"/>
      <c r="N91" s="3"/>
    </row>
    <row r="92" spans="1:20" ht="12.75">
      <c r="A92" s="61" t="s">
        <v>22</v>
      </c>
      <c r="B92" s="53" t="s">
        <v>24</v>
      </c>
      <c r="C92" s="53" t="s">
        <v>25</v>
      </c>
      <c r="D92" s="53" t="s">
        <v>26</v>
      </c>
      <c r="E92" s="54" t="s">
        <v>27</v>
      </c>
      <c r="F92" s="55"/>
      <c r="G92" s="56" t="s">
        <v>28</v>
      </c>
      <c r="J92" s="4" t="s">
        <v>81</v>
      </c>
      <c r="K92" s="4"/>
      <c r="L92" s="4"/>
      <c r="M92" s="3"/>
      <c r="N92" s="61" t="s">
        <v>22</v>
      </c>
      <c r="O92" s="53" t="s">
        <v>24</v>
      </c>
      <c r="P92" s="53" t="s">
        <v>117</v>
      </c>
      <c r="Q92" s="53" t="s">
        <v>118</v>
      </c>
      <c r="R92" s="53" t="s">
        <v>119</v>
      </c>
      <c r="S92" s="53" t="s">
        <v>120</v>
      </c>
      <c r="T92" s="53" t="s">
        <v>121</v>
      </c>
    </row>
    <row r="93" spans="1:20" ht="12.75">
      <c r="A93" s="57">
        <v>1</v>
      </c>
      <c r="B93" s="85" t="str">
        <f>Notes!F3</f>
        <v>1855 - 1930</v>
      </c>
      <c r="C93" s="85">
        <f>C14</f>
        <v>0</v>
      </c>
      <c r="D93" s="85">
        <f>C15</f>
        <v>0</v>
      </c>
      <c r="E93" s="197">
        <f>C16</f>
        <v>0</v>
      </c>
      <c r="F93" s="198"/>
      <c r="G93" s="199">
        <f>C17</f>
        <v>0</v>
      </c>
      <c r="J93" s="4"/>
      <c r="K93" s="4"/>
      <c r="L93" s="4"/>
      <c r="M93" s="3"/>
      <c r="N93" s="57">
        <v>1</v>
      </c>
      <c r="O93" s="85" t="str">
        <f>B93</f>
        <v>1855 - 1930</v>
      </c>
      <c r="P93" s="85">
        <f>C93</f>
        <v>0</v>
      </c>
      <c r="Q93" s="85">
        <f>C102</f>
        <v>0</v>
      </c>
      <c r="R93" s="85">
        <f>C112</f>
        <v>0</v>
      </c>
      <c r="S93" s="85">
        <f>C122</f>
        <v>0</v>
      </c>
      <c r="T93" s="85">
        <f>C132</f>
        <v>0</v>
      </c>
    </row>
    <row r="94" spans="1:20" ht="12.75">
      <c r="A94" s="283" t="s">
        <v>23</v>
      </c>
      <c r="B94" s="85" t="str">
        <f>Notes!F4</f>
        <v>1930 - 1940</v>
      </c>
      <c r="C94" s="203"/>
      <c r="D94" s="203"/>
      <c r="E94" s="204"/>
      <c r="F94" s="205"/>
      <c r="G94" s="206"/>
      <c r="J94" s="4"/>
      <c r="K94" s="4"/>
      <c r="L94" s="4"/>
      <c r="M94" s="3"/>
      <c r="N94" s="283" t="s">
        <v>23</v>
      </c>
      <c r="O94" s="85" t="str">
        <f>B94</f>
        <v>1930 - 1940</v>
      </c>
      <c r="P94" s="203"/>
      <c r="Q94" s="203"/>
      <c r="R94" s="203"/>
      <c r="S94" s="203"/>
      <c r="T94" s="203"/>
    </row>
    <row r="95" spans="1:20" ht="13.5" thickBot="1">
      <c r="A95" s="58">
        <v>2</v>
      </c>
      <c r="B95" s="87" t="str">
        <f>Notes!F5</f>
        <v>1940 - 2015</v>
      </c>
      <c r="C95" s="87">
        <f>D14</f>
        <v>0</v>
      </c>
      <c r="D95" s="87">
        <f>D15</f>
        <v>0</v>
      </c>
      <c r="E95" s="200">
        <f>D16</f>
        <v>0</v>
      </c>
      <c r="F95" s="201"/>
      <c r="G95" s="202">
        <f>D17</f>
        <v>0</v>
      </c>
      <c r="J95" s="4"/>
      <c r="K95" s="4"/>
      <c r="L95" s="4"/>
      <c r="M95" s="3"/>
      <c r="N95" s="58">
        <v>2</v>
      </c>
      <c r="O95" s="87" t="str">
        <f>B95</f>
        <v>1940 - 2015</v>
      </c>
      <c r="P95" s="87">
        <f>C95</f>
        <v>0</v>
      </c>
      <c r="Q95" s="87">
        <f>C104</f>
        <v>0</v>
      </c>
      <c r="R95" s="87">
        <f>C114</f>
        <v>0</v>
      </c>
      <c r="S95" s="87">
        <f>C124</f>
        <v>0</v>
      </c>
      <c r="T95" s="87">
        <f>C134</f>
        <v>0</v>
      </c>
    </row>
    <row r="96" spans="1:20" ht="13.5" thickBot="1">
      <c r="A96" s="57" t="s">
        <v>23</v>
      </c>
      <c r="B96" s="87" t="str">
        <f>Notes!F6</f>
        <v>2015 - 2030</v>
      </c>
      <c r="C96" s="203"/>
      <c r="D96" s="203"/>
      <c r="E96" s="204"/>
      <c r="F96" s="205"/>
      <c r="G96" s="206"/>
      <c r="J96" s="4"/>
      <c r="K96" s="4"/>
      <c r="L96" s="4"/>
      <c r="M96" s="3"/>
      <c r="N96" s="57" t="s">
        <v>23</v>
      </c>
      <c r="O96" s="87" t="str">
        <f>B96</f>
        <v>2015 - 2030</v>
      </c>
      <c r="P96" s="203"/>
      <c r="Q96" s="203"/>
      <c r="R96" s="203"/>
      <c r="S96" s="203"/>
      <c r="T96" s="203"/>
    </row>
    <row r="97" spans="1:20" ht="13.5" thickBot="1">
      <c r="A97" s="58">
        <v>3</v>
      </c>
      <c r="B97" s="87" t="str">
        <f>Notes!F7</f>
        <v>2030 - 2105</v>
      </c>
      <c r="C97" s="87">
        <f>E14</f>
        <v>0</v>
      </c>
      <c r="D97" s="87">
        <f>E15</f>
        <v>0</v>
      </c>
      <c r="E97" s="200">
        <f>E16</f>
        <v>0</v>
      </c>
      <c r="F97" s="201"/>
      <c r="G97" s="202">
        <f>E17</f>
        <v>0</v>
      </c>
      <c r="J97" s="4"/>
      <c r="K97" s="4"/>
      <c r="L97" s="4"/>
      <c r="M97" s="3"/>
      <c r="N97" s="58">
        <v>3</v>
      </c>
      <c r="O97" s="87" t="str">
        <f>B97</f>
        <v>2030 - 2105</v>
      </c>
      <c r="P97" s="87">
        <f>C97</f>
        <v>0</v>
      </c>
      <c r="Q97" s="87">
        <f>C106</f>
        <v>0</v>
      </c>
      <c r="R97" s="87">
        <f>C116</f>
        <v>0</v>
      </c>
      <c r="S97" s="87">
        <f>C126</f>
        <v>0</v>
      </c>
      <c r="T97" s="87">
        <f>C136</f>
        <v>0</v>
      </c>
    </row>
    <row r="98" spans="3:5" ht="12.75">
      <c r="C98"/>
      <c r="D98"/>
      <c r="E98"/>
    </row>
    <row r="99" spans="1:14" ht="12.75">
      <c r="A99" s="7"/>
      <c r="B99" s="24"/>
      <c r="C99" s="24"/>
      <c r="D99" s="24"/>
      <c r="E99" s="5"/>
      <c r="F99" s="5"/>
      <c r="G99" s="24"/>
      <c r="J99" s="4"/>
      <c r="K99" s="4"/>
      <c r="L99" s="4"/>
      <c r="M99" s="3"/>
      <c r="N99" s="3"/>
    </row>
    <row r="100" spans="1:14" ht="13.5" thickBot="1">
      <c r="A100" s="474" t="s">
        <v>58</v>
      </c>
      <c r="B100" s="475"/>
      <c r="C100" s="475"/>
      <c r="D100" s="475"/>
      <c r="E100" s="475"/>
      <c r="F100" s="475"/>
      <c r="G100" s="476"/>
      <c r="J100" s="4"/>
      <c r="K100" s="4"/>
      <c r="L100" s="4"/>
      <c r="M100" s="3"/>
      <c r="N100" s="3"/>
    </row>
    <row r="101" spans="1:14" ht="12.75">
      <c r="A101" s="166" t="s">
        <v>22</v>
      </c>
      <c r="B101" s="167" t="s">
        <v>24</v>
      </c>
      <c r="C101" s="167" t="s">
        <v>25</v>
      </c>
      <c r="D101" s="167" t="s">
        <v>26</v>
      </c>
      <c r="E101" s="168" t="s">
        <v>27</v>
      </c>
      <c r="F101" s="169"/>
      <c r="G101" s="170" t="s">
        <v>28</v>
      </c>
      <c r="J101" s="4"/>
      <c r="K101" s="4"/>
      <c r="L101" s="4"/>
      <c r="M101" s="3"/>
      <c r="N101" s="3"/>
    </row>
    <row r="102" spans="1:14" ht="12.75">
      <c r="A102" s="171">
        <v>1</v>
      </c>
      <c r="B102" s="85" t="str">
        <f>Notes!F3</f>
        <v>1855 - 1930</v>
      </c>
      <c r="C102" s="85">
        <f>F14</f>
        <v>0</v>
      </c>
      <c r="D102" s="85">
        <f>F15</f>
        <v>0</v>
      </c>
      <c r="E102" s="197">
        <f>F16</f>
        <v>0</v>
      </c>
      <c r="F102" s="198"/>
      <c r="G102" s="207">
        <f>F17</f>
        <v>0</v>
      </c>
      <c r="J102" s="4"/>
      <c r="K102" s="4"/>
      <c r="L102" s="4"/>
      <c r="M102" s="3"/>
      <c r="N102" s="3"/>
    </row>
    <row r="103" spans="1:14" ht="12.75">
      <c r="A103" s="171" t="s">
        <v>23</v>
      </c>
      <c r="B103" s="85" t="str">
        <f>Notes!F4</f>
        <v>1930 - 1940</v>
      </c>
      <c r="C103" s="203"/>
      <c r="D103" s="203"/>
      <c r="E103" s="204"/>
      <c r="F103" s="205"/>
      <c r="G103" s="208"/>
      <c r="J103" s="4"/>
      <c r="K103" s="4"/>
      <c r="L103" s="4"/>
      <c r="M103" s="3"/>
      <c r="N103" s="3"/>
    </row>
    <row r="104" spans="1:14" ht="12.75">
      <c r="A104" s="172">
        <v>2</v>
      </c>
      <c r="B104" s="85" t="str">
        <f>Notes!F5</f>
        <v>1940 - 2015</v>
      </c>
      <c r="C104" s="85">
        <f>G14</f>
        <v>0</v>
      </c>
      <c r="D104" s="85">
        <f>G15</f>
        <v>0</v>
      </c>
      <c r="E104" s="197">
        <f>G16</f>
        <v>0</v>
      </c>
      <c r="F104" s="198"/>
      <c r="G104" s="207">
        <f>G17</f>
        <v>0</v>
      </c>
      <c r="J104" s="4"/>
      <c r="K104" s="4"/>
      <c r="L104" s="4"/>
      <c r="M104" s="3"/>
      <c r="N104" s="3"/>
    </row>
    <row r="105" spans="1:14" ht="12.75">
      <c r="A105" s="172" t="s">
        <v>23</v>
      </c>
      <c r="B105" s="86" t="str">
        <f>Notes!F6</f>
        <v>2015 - 2030</v>
      </c>
      <c r="C105" s="203"/>
      <c r="D105" s="203"/>
      <c r="E105" s="204"/>
      <c r="F105" s="205"/>
      <c r="G105" s="208"/>
      <c r="J105" s="5"/>
      <c r="K105" s="4"/>
      <c r="L105" s="4"/>
      <c r="M105" s="3"/>
      <c r="N105" s="3"/>
    </row>
    <row r="106" spans="1:14" ht="13.5" thickBot="1">
      <c r="A106" s="173">
        <v>3</v>
      </c>
      <c r="B106" s="174" t="str">
        <f>Notes!F7</f>
        <v>2030 - 2105</v>
      </c>
      <c r="C106" s="174">
        <f>H14</f>
        <v>0</v>
      </c>
      <c r="D106" s="174">
        <f>H15</f>
        <v>0</v>
      </c>
      <c r="E106" s="209">
        <f>H16</f>
        <v>0</v>
      </c>
      <c r="F106" s="210"/>
      <c r="G106" s="211">
        <f>H17</f>
        <v>0</v>
      </c>
      <c r="J106" s="4"/>
      <c r="K106" s="4"/>
      <c r="L106" s="4"/>
      <c r="M106" s="3"/>
      <c r="N106" s="3"/>
    </row>
    <row r="107" spans="1:14" ht="12.75">
      <c r="A107" s="14"/>
      <c r="B107" s="26"/>
      <c r="C107" s="42"/>
      <c r="D107" s="42"/>
      <c r="E107" s="43"/>
      <c r="F107" s="43"/>
      <c r="G107" s="42"/>
      <c r="J107" s="4"/>
      <c r="K107" s="4"/>
      <c r="L107" s="4"/>
      <c r="M107" s="3"/>
      <c r="N107" s="3"/>
    </row>
    <row r="108" spans="1:14" ht="12.75">
      <c r="A108" s="14"/>
      <c r="B108" s="26"/>
      <c r="C108" s="8"/>
      <c r="D108" s="8"/>
      <c r="E108" s="3"/>
      <c r="F108" s="3"/>
      <c r="G108" s="8"/>
      <c r="J108" s="4"/>
      <c r="K108" s="4"/>
      <c r="L108" s="4"/>
      <c r="M108" s="3"/>
      <c r="N108" s="3"/>
    </row>
    <row r="109" spans="1:14" ht="12.75">
      <c r="A109" s="7"/>
      <c r="B109" s="24"/>
      <c r="C109" s="24"/>
      <c r="D109" s="24"/>
      <c r="E109" s="5"/>
      <c r="F109" s="5"/>
      <c r="G109" s="24"/>
      <c r="J109" s="4"/>
      <c r="K109" s="4"/>
      <c r="L109" s="4"/>
      <c r="M109" s="3"/>
      <c r="N109" s="3"/>
    </row>
    <row r="110" spans="1:14" ht="13.5" thickBot="1">
      <c r="A110" s="477" t="s">
        <v>59</v>
      </c>
      <c r="B110" s="478"/>
      <c r="C110" s="478"/>
      <c r="D110" s="478"/>
      <c r="E110" s="478"/>
      <c r="F110" s="478"/>
      <c r="G110" s="479"/>
      <c r="K110" s="4"/>
      <c r="L110" s="4"/>
      <c r="M110" s="3"/>
      <c r="N110" s="3"/>
    </row>
    <row r="111" spans="1:14" ht="12.75">
      <c r="A111" s="175" t="s">
        <v>22</v>
      </c>
      <c r="B111" s="176" t="s">
        <v>24</v>
      </c>
      <c r="C111" s="176" t="s">
        <v>25</v>
      </c>
      <c r="D111" s="176" t="s">
        <v>26</v>
      </c>
      <c r="E111" s="177" t="s">
        <v>27</v>
      </c>
      <c r="F111" s="178"/>
      <c r="G111" s="179" t="s">
        <v>28</v>
      </c>
      <c r="J111" s="290"/>
      <c r="K111" s="291"/>
      <c r="L111" s="291"/>
      <c r="M111" s="3"/>
      <c r="N111" s="3"/>
    </row>
    <row r="112" spans="1:14" ht="12.75">
      <c r="A112" s="180">
        <v>1</v>
      </c>
      <c r="B112" s="163" t="str">
        <f>Notes!F3</f>
        <v>1855 - 1930</v>
      </c>
      <c r="C112" s="163">
        <f>I14</f>
        <v>0</v>
      </c>
      <c r="D112" s="163">
        <f>I15</f>
        <v>0</v>
      </c>
      <c r="E112" s="164">
        <f>I16</f>
        <v>0</v>
      </c>
      <c r="F112" s="165"/>
      <c r="G112" s="194">
        <f>I17</f>
        <v>0</v>
      </c>
      <c r="J112" s="11"/>
      <c r="K112" s="3"/>
      <c r="L112" s="3"/>
      <c r="M112" s="3"/>
      <c r="N112" s="3"/>
    </row>
    <row r="113" spans="1:14" ht="12.75">
      <c r="A113" s="180" t="s">
        <v>23</v>
      </c>
      <c r="B113" s="163" t="str">
        <f>Notes!F4</f>
        <v>1930 - 1940</v>
      </c>
      <c r="C113" s="203"/>
      <c r="D113" s="203"/>
      <c r="E113" s="204"/>
      <c r="F113" s="205"/>
      <c r="G113" s="213"/>
      <c r="J113" s="11"/>
      <c r="K113" s="3"/>
      <c r="L113" s="3"/>
      <c r="M113" s="3"/>
      <c r="N113" s="3"/>
    </row>
    <row r="114" spans="1:14" ht="12.75">
      <c r="A114" s="181">
        <v>2</v>
      </c>
      <c r="B114" s="85" t="str">
        <f>Notes!F5</f>
        <v>1940 - 2015</v>
      </c>
      <c r="C114" s="85">
        <f>J14</f>
        <v>0</v>
      </c>
      <c r="D114" s="85">
        <f>J15</f>
        <v>0</v>
      </c>
      <c r="E114" s="197">
        <f>J16</f>
        <v>0</v>
      </c>
      <c r="F114" s="198"/>
      <c r="G114" s="212">
        <f>J17</f>
        <v>0</v>
      </c>
      <c r="J114" s="500"/>
      <c r="K114" s="501"/>
      <c r="L114" s="501"/>
      <c r="M114" s="3"/>
      <c r="N114" s="3"/>
    </row>
    <row r="115" spans="1:14" ht="12.75">
      <c r="A115" s="181" t="s">
        <v>23</v>
      </c>
      <c r="B115" s="86" t="str">
        <f>Notes!F6</f>
        <v>2015 - 2030</v>
      </c>
      <c r="C115" s="203"/>
      <c r="D115" s="203"/>
      <c r="E115" s="204"/>
      <c r="F115" s="205"/>
      <c r="G115" s="213"/>
      <c r="J115" s="11"/>
      <c r="K115" s="43"/>
      <c r="L115" s="3"/>
      <c r="M115" s="3"/>
      <c r="N115" s="3"/>
    </row>
    <row r="116" spans="1:14" ht="13.5" thickBot="1">
      <c r="A116" s="182">
        <v>3</v>
      </c>
      <c r="B116" s="183" t="str">
        <f>Notes!F7</f>
        <v>2030 - 2105</v>
      </c>
      <c r="C116" s="183">
        <f>K14</f>
        <v>0</v>
      </c>
      <c r="D116" s="183">
        <f>K15</f>
        <v>0</v>
      </c>
      <c r="E116" s="214">
        <f>K16</f>
        <v>0</v>
      </c>
      <c r="F116" s="215"/>
      <c r="G116" s="216">
        <f>K17</f>
        <v>0</v>
      </c>
      <c r="J116" s="11"/>
      <c r="K116" s="288"/>
      <c r="L116" s="3"/>
      <c r="M116" s="3"/>
      <c r="N116" s="3"/>
    </row>
    <row r="117" spans="1:14" ht="12.75">
      <c r="A117" s="14"/>
      <c r="B117" s="26"/>
      <c r="C117" s="42"/>
      <c r="D117" s="42"/>
      <c r="E117" s="43"/>
      <c r="F117" s="43"/>
      <c r="G117" s="42"/>
      <c r="J117" s="11"/>
      <c r="K117" s="43"/>
      <c r="L117" s="3"/>
      <c r="M117" s="3"/>
      <c r="N117" s="3"/>
    </row>
    <row r="118" spans="1:14" ht="12.75">
      <c r="A118" s="14"/>
      <c r="B118" s="26"/>
      <c r="C118" s="8"/>
      <c r="D118" s="8"/>
      <c r="E118" s="3"/>
      <c r="F118" s="3"/>
      <c r="G118" s="8"/>
      <c r="J118" s="11"/>
      <c r="K118" s="11"/>
      <c r="L118" s="3"/>
      <c r="M118" s="3"/>
      <c r="N118" s="3"/>
    </row>
    <row r="119" spans="1:14" ht="12.75">
      <c r="A119" s="7"/>
      <c r="B119" s="24"/>
      <c r="C119" s="24"/>
      <c r="D119" s="24"/>
      <c r="E119" s="5"/>
      <c r="F119" s="5"/>
      <c r="G119" s="24"/>
      <c r="J119" s="11"/>
      <c r="K119" s="3"/>
      <c r="L119" s="3"/>
      <c r="M119" s="3"/>
      <c r="N119" s="3"/>
    </row>
    <row r="120" spans="1:14" ht="13.5" thickBot="1">
      <c r="A120" s="442" t="s">
        <v>60</v>
      </c>
      <c r="B120" s="466"/>
      <c r="C120" s="466"/>
      <c r="D120" s="466"/>
      <c r="E120" s="466"/>
      <c r="F120" s="466"/>
      <c r="G120" s="467"/>
      <c r="J120" s="261"/>
      <c r="K120" s="3"/>
      <c r="L120" s="3"/>
      <c r="M120" s="3"/>
      <c r="N120" s="3"/>
    </row>
    <row r="121" spans="1:14" ht="12.75">
      <c r="A121" s="184" t="s">
        <v>22</v>
      </c>
      <c r="B121" s="185" t="s">
        <v>24</v>
      </c>
      <c r="C121" s="185" t="s">
        <v>25</v>
      </c>
      <c r="D121" s="185" t="s">
        <v>26</v>
      </c>
      <c r="E121" s="186" t="s">
        <v>27</v>
      </c>
      <c r="F121" s="187"/>
      <c r="G121" s="188" t="s">
        <v>28</v>
      </c>
      <c r="J121" s="11"/>
      <c r="K121" s="262"/>
      <c r="L121" s="3"/>
      <c r="M121" s="3"/>
      <c r="N121" s="3"/>
    </row>
    <row r="122" spans="1:14" ht="12.75">
      <c r="A122" s="192">
        <v>1</v>
      </c>
      <c r="B122" s="163" t="str">
        <f>Notes!F3</f>
        <v>1855 - 1930</v>
      </c>
      <c r="C122" s="163">
        <f>L14</f>
        <v>0</v>
      </c>
      <c r="D122" s="163">
        <f>L15</f>
        <v>0</v>
      </c>
      <c r="E122" s="164">
        <f>L16</f>
        <v>0</v>
      </c>
      <c r="F122" s="165"/>
      <c r="G122" s="193">
        <f>L17</f>
        <v>0</v>
      </c>
      <c r="J122" s="11"/>
      <c r="K122" s="263"/>
      <c r="L122" s="3"/>
      <c r="M122" s="3"/>
      <c r="N122" s="3"/>
    </row>
    <row r="123" spans="1:14" ht="12.75">
      <c r="A123" s="192" t="s">
        <v>23</v>
      </c>
      <c r="B123" s="163" t="str">
        <f>Notes!F4</f>
        <v>1930 - 1940</v>
      </c>
      <c r="C123" s="203"/>
      <c r="D123" s="203"/>
      <c r="E123" s="204"/>
      <c r="F123" s="205"/>
      <c r="G123" s="218"/>
      <c r="J123" s="11"/>
      <c r="K123" s="263"/>
      <c r="L123" s="3"/>
      <c r="M123" s="3"/>
      <c r="N123" s="3"/>
    </row>
    <row r="124" spans="1:14" ht="12.75">
      <c r="A124" s="189">
        <v>2</v>
      </c>
      <c r="B124" s="85" t="str">
        <f>Notes!F5</f>
        <v>1940 - 2015</v>
      </c>
      <c r="C124" s="85">
        <f>M14</f>
        <v>0</v>
      </c>
      <c r="D124" s="85">
        <f>M15</f>
        <v>0</v>
      </c>
      <c r="E124" s="197">
        <f>M16</f>
        <v>0</v>
      </c>
      <c r="F124" s="198"/>
      <c r="G124" s="217">
        <f>M17</f>
        <v>0</v>
      </c>
      <c r="J124" s="11"/>
      <c r="K124" s="262"/>
      <c r="L124" s="3"/>
      <c r="M124" s="3"/>
      <c r="N124" s="3"/>
    </row>
    <row r="125" spans="1:14" ht="12.75">
      <c r="A125" s="189" t="s">
        <v>23</v>
      </c>
      <c r="B125" s="86" t="str">
        <f>Notes!F6</f>
        <v>2015 - 2030</v>
      </c>
      <c r="C125" s="203"/>
      <c r="D125" s="203"/>
      <c r="E125" s="204"/>
      <c r="F125" s="205"/>
      <c r="G125" s="218"/>
      <c r="J125" s="11"/>
      <c r="K125" s="263"/>
      <c r="L125" s="3"/>
      <c r="M125" s="3"/>
      <c r="N125" s="3"/>
    </row>
    <row r="126" spans="1:14" ht="13.5" thickBot="1">
      <c r="A126" s="190">
        <v>3</v>
      </c>
      <c r="B126" s="191" t="str">
        <f>Notes!F7</f>
        <v>2030 - 2105</v>
      </c>
      <c r="C126" s="191">
        <f>N14</f>
        <v>0</v>
      </c>
      <c r="D126" s="191">
        <f>N15</f>
        <v>0</v>
      </c>
      <c r="E126" s="219">
        <f>N16</f>
        <v>0</v>
      </c>
      <c r="F126" s="220"/>
      <c r="G126" s="221">
        <f>N17</f>
        <v>0</v>
      </c>
      <c r="J126" s="3"/>
      <c r="K126" s="263"/>
      <c r="L126" s="3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440"/>
      <c r="K127" s="440"/>
      <c r="L127" s="440"/>
      <c r="M127" s="3"/>
      <c r="N127" s="3"/>
    </row>
    <row r="128" spans="1:14" ht="12.75">
      <c r="A128" s="50"/>
      <c r="B128" s="89"/>
      <c r="C128" s="42"/>
      <c r="D128" s="42"/>
      <c r="E128" s="43"/>
      <c r="F128" s="43"/>
      <c r="G128" s="42"/>
      <c r="J128" s="441"/>
      <c r="K128" s="441"/>
      <c r="L128" s="441"/>
      <c r="M128" s="3"/>
      <c r="N128" s="3"/>
    </row>
    <row r="129" spans="1:14" ht="12.75">
      <c r="A129" s="14"/>
      <c r="B129" s="26"/>
      <c r="C129" s="28"/>
      <c r="D129" s="28"/>
      <c r="E129" s="29"/>
      <c r="F129" s="29"/>
      <c r="G129" s="28"/>
      <c r="J129" s="440"/>
      <c r="K129" s="440"/>
      <c r="L129" s="440"/>
      <c r="M129" s="3"/>
      <c r="N129" s="3"/>
    </row>
    <row r="130" spans="1:14" ht="13.5" thickBot="1">
      <c r="A130" s="468" t="s">
        <v>86</v>
      </c>
      <c r="B130" s="469"/>
      <c r="C130" s="469"/>
      <c r="D130" s="469"/>
      <c r="E130" s="469"/>
      <c r="F130" s="469"/>
      <c r="G130" s="470"/>
      <c r="J130" s="441"/>
      <c r="K130" s="441"/>
      <c r="L130" s="441"/>
      <c r="M130" s="3"/>
      <c r="N130" s="3"/>
    </row>
    <row r="131" spans="1:14" ht="12.75">
      <c r="A131" s="67" t="s">
        <v>22</v>
      </c>
      <c r="B131" s="62" t="s">
        <v>24</v>
      </c>
      <c r="C131" s="62" t="s">
        <v>25</v>
      </c>
      <c r="D131" s="62" t="s">
        <v>26</v>
      </c>
      <c r="E131" s="63" t="s">
        <v>27</v>
      </c>
      <c r="F131" s="64"/>
      <c r="G131" s="65" t="s">
        <v>28</v>
      </c>
      <c r="J131" s="11"/>
      <c r="K131" s="3"/>
      <c r="L131" s="3"/>
      <c r="M131" s="3"/>
      <c r="N131" s="3"/>
    </row>
    <row r="132" spans="1:14" ht="12.75">
      <c r="A132" s="195">
        <v>1</v>
      </c>
      <c r="B132" s="163" t="str">
        <f>Notes!F3</f>
        <v>1855 - 1930</v>
      </c>
      <c r="C132" s="163">
        <f>O14</f>
        <v>0</v>
      </c>
      <c r="D132" s="163">
        <f>O15</f>
        <v>0</v>
      </c>
      <c r="E132" s="164">
        <f>O16</f>
        <v>0</v>
      </c>
      <c r="F132" s="165"/>
      <c r="G132" s="196">
        <f>O17</f>
        <v>0</v>
      </c>
      <c r="J132" s="443"/>
      <c r="K132" s="443"/>
      <c r="L132" s="443"/>
      <c r="M132" s="3"/>
      <c r="N132" s="3"/>
    </row>
    <row r="133" spans="1:14" ht="12.75">
      <c r="A133" s="195" t="s">
        <v>23</v>
      </c>
      <c r="B133" s="163" t="str">
        <f>Notes!F4</f>
        <v>1930 - 1940</v>
      </c>
      <c r="C133" s="203"/>
      <c r="D133" s="203"/>
      <c r="E133" s="204"/>
      <c r="F133" s="205"/>
      <c r="G133" s="223"/>
      <c r="J133" s="443"/>
      <c r="K133" s="443"/>
      <c r="L133" s="443"/>
      <c r="M133" s="3"/>
      <c r="N133" s="3"/>
    </row>
    <row r="134" spans="1:14" ht="12.75">
      <c r="A134" s="59">
        <v>2</v>
      </c>
      <c r="B134" s="85" t="str">
        <f>Notes!F5</f>
        <v>1940 - 2015</v>
      </c>
      <c r="C134" s="85">
        <f>P14</f>
        <v>0</v>
      </c>
      <c r="D134" s="85">
        <f>P15</f>
        <v>0</v>
      </c>
      <c r="E134" s="197">
        <f>P16</f>
        <v>0</v>
      </c>
      <c r="F134" s="198"/>
      <c r="G134" s="222">
        <f>P17</f>
        <v>0</v>
      </c>
      <c r="J134" s="443"/>
      <c r="K134" s="443"/>
      <c r="L134" s="443"/>
      <c r="M134" s="3"/>
      <c r="N134" s="3"/>
    </row>
    <row r="135" spans="1:14" ht="12.75">
      <c r="A135" s="59" t="s">
        <v>23</v>
      </c>
      <c r="B135" s="86" t="str">
        <f>Notes!F6</f>
        <v>2015 - 2030</v>
      </c>
      <c r="C135" s="203"/>
      <c r="D135" s="203"/>
      <c r="E135" s="204"/>
      <c r="F135" s="205"/>
      <c r="G135" s="223"/>
      <c r="J135" s="11"/>
      <c r="K135" s="3"/>
      <c r="L135" s="3"/>
      <c r="M135" s="3"/>
      <c r="N135" s="3"/>
    </row>
    <row r="136" spans="1:14" ht="13.5" thickBot="1">
      <c r="A136" s="60">
        <v>3</v>
      </c>
      <c r="B136" s="88" t="str">
        <f>Notes!F7</f>
        <v>2030 - 2105</v>
      </c>
      <c r="C136" s="88">
        <f>Q14</f>
        <v>0</v>
      </c>
      <c r="D136" s="88">
        <f>Q15</f>
        <v>0</v>
      </c>
      <c r="E136" s="224">
        <f>Q16</f>
        <v>0</v>
      </c>
      <c r="F136" s="225"/>
      <c r="G136" s="226">
        <f>Q17</f>
        <v>0</v>
      </c>
      <c r="J136" s="3"/>
      <c r="K136" s="3"/>
      <c r="L136" s="3"/>
      <c r="M136" s="3"/>
      <c r="N136" s="3"/>
    </row>
    <row r="137" spans="2:24" ht="12.75">
      <c r="B137" s="1"/>
      <c r="E137"/>
      <c r="G137" s="1"/>
      <c r="J137" s="4"/>
      <c r="K137" s="4"/>
      <c r="L137" s="4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2:24" ht="12.75">
      <c r="B138" s="1"/>
      <c r="C138" s="8"/>
      <c r="D138" s="8"/>
      <c r="E138" s="3"/>
      <c r="F138" s="3"/>
      <c r="G138" s="8"/>
      <c r="H138" s="3"/>
      <c r="I138" s="3"/>
      <c r="J138" s="3"/>
      <c r="K138" s="3"/>
      <c r="L138" s="3"/>
      <c r="M138" s="3"/>
      <c r="N138" s="3"/>
      <c r="P138" s="11"/>
      <c r="Q138" s="11"/>
      <c r="R138" s="11"/>
      <c r="S138" s="3"/>
      <c r="T138" s="3"/>
      <c r="U138" s="3"/>
      <c r="V138" s="11"/>
      <c r="W138" s="3"/>
      <c r="X138" s="3"/>
    </row>
    <row r="139" spans="2:24" ht="12.75">
      <c r="B139" s="1"/>
      <c r="C139" s="17"/>
      <c r="D139" s="17" t="s">
        <v>61</v>
      </c>
      <c r="E139" s="7"/>
      <c r="F139" s="7">
        <f>Notes!F9</f>
        <v>0</v>
      </c>
      <c r="G139" s="1"/>
      <c r="J139" s="12" t="s">
        <v>31</v>
      </c>
      <c r="K139" s="5"/>
      <c r="L139" s="5"/>
      <c r="M139" s="3"/>
      <c r="N139" s="3"/>
      <c r="P139" s="11"/>
      <c r="Q139" s="11"/>
      <c r="R139" s="11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17" t="s">
        <v>30</v>
      </c>
      <c r="E140" s="7"/>
      <c r="G140" s="1"/>
      <c r="J140" s="37" t="s">
        <v>29</v>
      </c>
      <c r="K140" s="35">
        <f>A20+4</f>
        <v>39740</v>
      </c>
      <c r="L140" s="35">
        <f>A20+5</f>
        <v>39741</v>
      </c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17"/>
      <c r="D141" s="38" t="s">
        <v>29</v>
      </c>
      <c r="E141" s="36">
        <f>A20</f>
        <v>39736</v>
      </c>
      <c r="G141" s="1"/>
      <c r="J141" s="4"/>
      <c r="K141" s="4"/>
      <c r="L141" s="4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1"/>
      <c r="E142"/>
      <c r="G142" s="1"/>
      <c r="J142" s="4"/>
      <c r="K142" s="4"/>
      <c r="L142" s="4"/>
      <c r="M142" s="3"/>
      <c r="N142" s="3"/>
      <c r="P142" s="3"/>
      <c r="Q142" s="20">
        <f>E141</f>
        <v>39736</v>
      </c>
      <c r="R142" s="3"/>
      <c r="S142" s="3"/>
      <c r="T142" s="3"/>
      <c r="U142" s="3"/>
      <c r="V142" s="3"/>
      <c r="W142" s="3"/>
      <c r="X142" s="3"/>
    </row>
    <row r="143" spans="1:14" ht="13.5" thickBot="1">
      <c r="A143" s="471" t="s">
        <v>57</v>
      </c>
      <c r="B143" s="472"/>
      <c r="C143" s="472"/>
      <c r="D143" s="472"/>
      <c r="E143" s="472"/>
      <c r="F143" s="472"/>
      <c r="G143" s="473"/>
      <c r="J143" s="4"/>
      <c r="K143" s="4"/>
      <c r="L143" s="4"/>
      <c r="M143" s="3"/>
      <c r="N143" s="3"/>
    </row>
    <row r="144" spans="1:20" ht="12.75">
      <c r="A144" s="61" t="s">
        <v>22</v>
      </c>
      <c r="B144" s="53" t="s">
        <v>24</v>
      </c>
      <c r="C144" s="53" t="s">
        <v>25</v>
      </c>
      <c r="D144" s="53" t="s">
        <v>26</v>
      </c>
      <c r="E144" s="54" t="s">
        <v>27</v>
      </c>
      <c r="F144" s="55"/>
      <c r="G144" s="56" t="s">
        <v>28</v>
      </c>
      <c r="J144" s="4" t="s">
        <v>81</v>
      </c>
      <c r="K144" s="4"/>
      <c r="L144" s="4"/>
      <c r="M144" s="3"/>
      <c r="N144" s="61" t="s">
        <v>22</v>
      </c>
      <c r="O144" s="53" t="s">
        <v>24</v>
      </c>
      <c r="P144" s="53" t="s">
        <v>117</v>
      </c>
      <c r="Q144" s="53" t="s">
        <v>118</v>
      </c>
      <c r="R144" s="53" t="s">
        <v>119</v>
      </c>
      <c r="S144" s="53" t="s">
        <v>120</v>
      </c>
      <c r="T144" s="53" t="s">
        <v>121</v>
      </c>
    </row>
    <row r="145" spans="1:20" ht="12.75">
      <c r="A145" s="57">
        <v>1</v>
      </c>
      <c r="B145" s="85" t="str">
        <f>Notes!F3</f>
        <v>1855 - 1930</v>
      </c>
      <c r="C145" s="85">
        <f>C20</f>
        <v>0</v>
      </c>
      <c r="D145" s="85">
        <f>C21</f>
        <v>0</v>
      </c>
      <c r="E145" s="197">
        <f>C22</f>
        <v>0</v>
      </c>
      <c r="F145" s="198"/>
      <c r="G145" s="199">
        <f>C23</f>
        <v>0</v>
      </c>
      <c r="J145" s="4"/>
      <c r="K145" s="4"/>
      <c r="L145" s="4"/>
      <c r="M145" s="3"/>
      <c r="N145" s="57">
        <v>1</v>
      </c>
      <c r="O145" s="85" t="str">
        <f>B145</f>
        <v>1855 - 1930</v>
      </c>
      <c r="P145" s="85">
        <f>C145</f>
        <v>0</v>
      </c>
      <c r="Q145" s="85">
        <f>C154</f>
        <v>0</v>
      </c>
      <c r="R145" s="85">
        <f>C164</f>
        <v>0</v>
      </c>
      <c r="S145" s="85">
        <f>C174</f>
        <v>0</v>
      </c>
      <c r="T145" s="85">
        <f>C184</f>
        <v>0</v>
      </c>
    </row>
    <row r="146" spans="1:20" ht="12.75">
      <c r="A146" s="283" t="s">
        <v>23</v>
      </c>
      <c r="B146" s="85" t="str">
        <f>Notes!F4</f>
        <v>1930 - 1940</v>
      </c>
      <c r="C146" s="203"/>
      <c r="D146" s="203"/>
      <c r="E146" s="204"/>
      <c r="F146" s="205"/>
      <c r="G146" s="206"/>
      <c r="J146" s="4"/>
      <c r="K146" s="4"/>
      <c r="L146" s="4"/>
      <c r="M146" s="3"/>
      <c r="N146" s="283" t="s">
        <v>23</v>
      </c>
      <c r="O146" s="85" t="str">
        <f>B146</f>
        <v>1930 - 1940</v>
      </c>
      <c r="P146" s="203"/>
      <c r="Q146" s="203"/>
      <c r="R146" s="203"/>
      <c r="S146" s="203"/>
      <c r="T146" s="203"/>
    </row>
    <row r="147" spans="1:20" ht="13.5" thickBot="1">
      <c r="A147" s="58">
        <v>2</v>
      </c>
      <c r="B147" s="87" t="str">
        <f>Notes!F5</f>
        <v>1940 - 2015</v>
      </c>
      <c r="C147" s="87">
        <f>D20</f>
        <v>0</v>
      </c>
      <c r="D147" s="87">
        <f>D21</f>
        <v>0</v>
      </c>
      <c r="E147" s="200">
        <f>D22</f>
        <v>0</v>
      </c>
      <c r="F147" s="201"/>
      <c r="G147" s="202">
        <f>D23</f>
        <v>0</v>
      </c>
      <c r="J147" s="4"/>
      <c r="K147" s="4"/>
      <c r="L147" s="4"/>
      <c r="M147" s="3"/>
      <c r="N147" s="58">
        <v>2</v>
      </c>
      <c r="O147" s="87" t="str">
        <f>B147</f>
        <v>1940 - 2015</v>
      </c>
      <c r="P147" s="87">
        <f>C147</f>
        <v>0</v>
      </c>
      <c r="Q147" s="87">
        <f>C156</f>
        <v>0</v>
      </c>
      <c r="R147" s="87">
        <f>C166</f>
        <v>0</v>
      </c>
      <c r="S147" s="87">
        <f>C176</f>
        <v>0</v>
      </c>
      <c r="T147" s="87">
        <f>C186</f>
        <v>0</v>
      </c>
    </row>
    <row r="148" spans="1:20" ht="13.5" thickBot="1">
      <c r="A148" s="57" t="s">
        <v>23</v>
      </c>
      <c r="B148" s="87" t="str">
        <f>Notes!F6</f>
        <v>2015 - 2030</v>
      </c>
      <c r="C148" s="203"/>
      <c r="D148" s="203"/>
      <c r="E148" s="204"/>
      <c r="F148" s="205"/>
      <c r="G148" s="206"/>
      <c r="J148" s="4"/>
      <c r="K148" s="4"/>
      <c r="L148" s="4"/>
      <c r="M148" s="3"/>
      <c r="N148" s="57" t="s">
        <v>23</v>
      </c>
      <c r="O148" s="87" t="str">
        <f>B148</f>
        <v>2015 - 2030</v>
      </c>
      <c r="P148" s="203"/>
      <c r="Q148" s="203"/>
      <c r="R148" s="203"/>
      <c r="S148" s="203"/>
      <c r="T148" s="203"/>
    </row>
    <row r="149" spans="1:20" ht="13.5" thickBot="1">
      <c r="A149" s="58">
        <v>3</v>
      </c>
      <c r="B149" s="87" t="str">
        <f>Notes!F7</f>
        <v>2030 - 2105</v>
      </c>
      <c r="C149" s="87">
        <f>E20</f>
        <v>0</v>
      </c>
      <c r="D149" s="87">
        <f>E21</f>
        <v>0</v>
      </c>
      <c r="E149" s="200">
        <f>E22</f>
        <v>0</v>
      </c>
      <c r="F149" s="201"/>
      <c r="G149" s="202">
        <f>E23</f>
        <v>0</v>
      </c>
      <c r="J149" s="4"/>
      <c r="K149" s="4"/>
      <c r="L149" s="4"/>
      <c r="M149" s="3"/>
      <c r="N149" s="58">
        <v>3</v>
      </c>
      <c r="O149" s="87" t="str">
        <f>B149</f>
        <v>2030 - 2105</v>
      </c>
      <c r="P149" s="87">
        <f>C149</f>
        <v>0</v>
      </c>
      <c r="Q149" s="87">
        <f>C158</f>
        <v>0</v>
      </c>
      <c r="R149" s="87">
        <f>C168</f>
        <v>0</v>
      </c>
      <c r="S149" s="87">
        <f>C178</f>
        <v>0</v>
      </c>
      <c r="T149" s="87">
        <f>C188</f>
        <v>0</v>
      </c>
    </row>
    <row r="150" spans="3:5" ht="12.75">
      <c r="C150"/>
      <c r="D150"/>
      <c r="E150"/>
    </row>
    <row r="151" spans="1:14" ht="12.75">
      <c r="A151" s="7"/>
      <c r="B151" s="24"/>
      <c r="C151" s="24"/>
      <c r="D151" s="24"/>
      <c r="E151" s="5"/>
      <c r="F151" s="5"/>
      <c r="G151" s="24"/>
      <c r="J151" s="4"/>
      <c r="K151" s="4"/>
      <c r="L151" s="4"/>
      <c r="M151" s="3"/>
      <c r="N151" s="3"/>
    </row>
    <row r="152" spans="1:14" ht="13.5" thickBot="1">
      <c r="A152" s="474" t="s">
        <v>58</v>
      </c>
      <c r="B152" s="475"/>
      <c r="C152" s="475"/>
      <c r="D152" s="475"/>
      <c r="E152" s="475"/>
      <c r="F152" s="475"/>
      <c r="G152" s="476"/>
      <c r="J152" s="4"/>
      <c r="K152" s="4"/>
      <c r="L152" s="4"/>
      <c r="M152" s="3"/>
      <c r="N152" s="3"/>
    </row>
    <row r="153" spans="1:14" ht="12.75">
      <c r="A153" s="166" t="s">
        <v>22</v>
      </c>
      <c r="B153" s="167" t="s">
        <v>24</v>
      </c>
      <c r="C153" s="167" t="s">
        <v>25</v>
      </c>
      <c r="D153" s="167" t="s">
        <v>26</v>
      </c>
      <c r="E153" s="168" t="s">
        <v>27</v>
      </c>
      <c r="F153" s="169"/>
      <c r="G153" s="170" t="s">
        <v>28</v>
      </c>
      <c r="J153" s="4"/>
      <c r="K153" s="4"/>
      <c r="L153" s="4"/>
      <c r="M153" s="3"/>
      <c r="N153" s="3"/>
    </row>
    <row r="154" spans="1:14" ht="12.75">
      <c r="A154" s="171">
        <v>1</v>
      </c>
      <c r="B154" s="85" t="str">
        <f>Notes!F3</f>
        <v>1855 - 1930</v>
      </c>
      <c r="C154" s="85">
        <f>F20</f>
        <v>0</v>
      </c>
      <c r="D154" s="85">
        <f>F21</f>
        <v>0</v>
      </c>
      <c r="E154" s="197">
        <f>F22</f>
        <v>0</v>
      </c>
      <c r="F154" s="198"/>
      <c r="G154" s="207">
        <f>F23</f>
        <v>0</v>
      </c>
      <c r="J154" s="4"/>
      <c r="K154" s="4"/>
      <c r="L154" s="4"/>
      <c r="M154" s="3"/>
      <c r="N154" s="3"/>
    </row>
    <row r="155" spans="1:14" ht="12.75">
      <c r="A155" s="171" t="s">
        <v>23</v>
      </c>
      <c r="B155" s="85" t="str">
        <f>Notes!F4</f>
        <v>1930 - 1940</v>
      </c>
      <c r="C155" s="203"/>
      <c r="D155" s="203"/>
      <c r="E155" s="204"/>
      <c r="F155" s="205"/>
      <c r="G155" s="208"/>
      <c r="J155" s="4"/>
      <c r="K155" s="4"/>
      <c r="L155" s="4"/>
      <c r="M155" s="3"/>
      <c r="N155" s="3"/>
    </row>
    <row r="156" spans="1:14" ht="12.75">
      <c r="A156" s="172">
        <v>2</v>
      </c>
      <c r="B156" s="85" t="str">
        <f>Notes!F5</f>
        <v>1940 - 2015</v>
      </c>
      <c r="C156" s="85">
        <f>G20</f>
        <v>0</v>
      </c>
      <c r="D156" s="85">
        <f>G21</f>
        <v>0</v>
      </c>
      <c r="E156" s="197">
        <f>G22</f>
        <v>0</v>
      </c>
      <c r="F156" s="198"/>
      <c r="G156" s="207">
        <f>G23</f>
        <v>0</v>
      </c>
      <c r="J156" s="4"/>
      <c r="K156" s="4"/>
      <c r="L156" s="4"/>
      <c r="M156" s="3"/>
      <c r="N156" s="3"/>
    </row>
    <row r="157" spans="1:14" ht="12.75">
      <c r="A157" s="172" t="s">
        <v>23</v>
      </c>
      <c r="B157" s="86" t="str">
        <f>Notes!F6</f>
        <v>2015 - 2030</v>
      </c>
      <c r="C157" s="203"/>
      <c r="D157" s="203"/>
      <c r="E157" s="204"/>
      <c r="F157" s="205"/>
      <c r="G157" s="208"/>
      <c r="J157" s="5"/>
      <c r="K157" s="4"/>
      <c r="L157" s="4"/>
      <c r="M157" s="3"/>
      <c r="N157" s="3"/>
    </row>
    <row r="158" spans="1:14" ht="13.5" thickBot="1">
      <c r="A158" s="173">
        <v>3</v>
      </c>
      <c r="B158" s="174" t="str">
        <f>Notes!F7</f>
        <v>2030 - 2105</v>
      </c>
      <c r="C158" s="174">
        <f>H20</f>
        <v>0</v>
      </c>
      <c r="D158" s="174">
        <f>H21</f>
        <v>0</v>
      </c>
      <c r="E158" s="209">
        <f>H22</f>
        <v>0</v>
      </c>
      <c r="F158" s="210"/>
      <c r="G158" s="211">
        <f>H23</f>
        <v>0</v>
      </c>
      <c r="J158" s="4"/>
      <c r="K158" s="4"/>
      <c r="L158" s="4"/>
      <c r="M158" s="3"/>
      <c r="N158" s="3"/>
    </row>
    <row r="159" spans="1:14" ht="12.75">
      <c r="A159" s="14"/>
      <c r="B159" s="26"/>
      <c r="C159" s="42"/>
      <c r="D159" s="42"/>
      <c r="E159" s="43"/>
      <c r="F159" s="43"/>
      <c r="G159" s="42"/>
      <c r="J159" s="4"/>
      <c r="K159" s="4"/>
      <c r="L159" s="4"/>
      <c r="M159" s="3"/>
      <c r="N159" s="3"/>
    </row>
    <row r="160" spans="1:14" ht="12.75">
      <c r="A160" s="14"/>
      <c r="B160" s="26"/>
      <c r="C160" s="8"/>
      <c r="D160" s="8"/>
      <c r="E160" s="3"/>
      <c r="F160" s="3"/>
      <c r="G160" s="8"/>
      <c r="J160" s="291"/>
      <c r="K160" s="291"/>
      <c r="L160" s="291"/>
      <c r="M160" s="3"/>
      <c r="N160" s="3"/>
    </row>
    <row r="161" spans="1:14" ht="12.75">
      <c r="A161" s="7"/>
      <c r="B161" s="24"/>
      <c r="C161" s="24"/>
      <c r="D161" s="24"/>
      <c r="E161" s="5"/>
      <c r="F161" s="5"/>
      <c r="G161" s="24"/>
      <c r="J161" s="3"/>
      <c r="K161" s="3"/>
      <c r="L161" s="3"/>
      <c r="M161" s="3"/>
      <c r="N161" s="3"/>
    </row>
    <row r="162" spans="1:14" ht="13.5" thickBot="1">
      <c r="A162" s="477" t="s">
        <v>59</v>
      </c>
      <c r="B162" s="478"/>
      <c r="C162" s="478"/>
      <c r="D162" s="478"/>
      <c r="E162" s="478"/>
      <c r="F162" s="478"/>
      <c r="G162" s="479"/>
      <c r="J162" s="3"/>
      <c r="K162" s="3"/>
      <c r="L162" s="3"/>
      <c r="M162" s="3"/>
      <c r="N162" s="3"/>
    </row>
    <row r="163" spans="1:14" ht="12.75">
      <c r="A163" s="175" t="s">
        <v>22</v>
      </c>
      <c r="B163" s="176" t="s">
        <v>24</v>
      </c>
      <c r="C163" s="176" t="s">
        <v>25</v>
      </c>
      <c r="D163" s="176" t="s">
        <v>26</v>
      </c>
      <c r="E163" s="177" t="s">
        <v>27</v>
      </c>
      <c r="F163" s="178"/>
      <c r="G163" s="179" t="s">
        <v>28</v>
      </c>
      <c r="J163" s="11"/>
      <c r="K163" s="3"/>
      <c r="L163" s="3"/>
      <c r="M163" s="3"/>
      <c r="N163" s="3"/>
    </row>
    <row r="164" spans="1:14" ht="12.75">
      <c r="A164" s="180">
        <v>1</v>
      </c>
      <c r="B164" s="163" t="str">
        <f>Notes!F3</f>
        <v>1855 - 1930</v>
      </c>
      <c r="C164" s="163">
        <f>I20</f>
        <v>0</v>
      </c>
      <c r="D164" s="163">
        <f>I21</f>
        <v>0</v>
      </c>
      <c r="E164" s="164">
        <f>I22</f>
        <v>0</v>
      </c>
      <c r="F164" s="165"/>
      <c r="G164" s="194">
        <f>I23</f>
        <v>0</v>
      </c>
      <c r="J164" s="11"/>
      <c r="K164" s="3"/>
      <c r="L164" s="3"/>
      <c r="M164" s="3"/>
      <c r="N164" s="3"/>
    </row>
    <row r="165" spans="1:14" ht="12.75">
      <c r="A165" s="180" t="s">
        <v>23</v>
      </c>
      <c r="B165" s="163" t="str">
        <f>Notes!F4</f>
        <v>1930 - 1940</v>
      </c>
      <c r="C165" s="203"/>
      <c r="D165" s="203"/>
      <c r="E165" s="204"/>
      <c r="F165" s="205"/>
      <c r="G165" s="213"/>
      <c r="J165" s="11"/>
      <c r="K165" s="3"/>
      <c r="L165" s="3"/>
      <c r="M165" s="3"/>
      <c r="N165" s="3"/>
    </row>
    <row r="166" spans="1:14" ht="12.75">
      <c r="A166" s="181">
        <v>2</v>
      </c>
      <c r="B166" s="85" t="str">
        <f>Notes!F5</f>
        <v>1940 - 2015</v>
      </c>
      <c r="C166" s="85">
        <f>J20</f>
        <v>0</v>
      </c>
      <c r="D166" s="85">
        <f>J21</f>
        <v>0</v>
      </c>
      <c r="E166" s="197">
        <f>J22</f>
        <v>0</v>
      </c>
      <c r="F166" s="198"/>
      <c r="G166" s="212">
        <f>J23</f>
        <v>0</v>
      </c>
      <c r="J166" s="500"/>
      <c r="K166" s="501"/>
      <c r="L166" s="501"/>
      <c r="M166" s="3"/>
      <c r="N166" s="3"/>
    </row>
    <row r="167" spans="1:14" ht="12.75">
      <c r="A167" s="181" t="s">
        <v>23</v>
      </c>
      <c r="B167" s="86" t="str">
        <f>Notes!F6</f>
        <v>2015 - 2030</v>
      </c>
      <c r="C167" s="203"/>
      <c r="D167" s="203"/>
      <c r="E167" s="204"/>
      <c r="F167" s="205"/>
      <c r="G167" s="213"/>
      <c r="J167" s="11"/>
      <c r="K167" s="43"/>
      <c r="L167" s="3"/>
      <c r="M167" s="3"/>
      <c r="N167" s="3"/>
    </row>
    <row r="168" spans="1:14" ht="13.5" thickBot="1">
      <c r="A168" s="182">
        <v>3</v>
      </c>
      <c r="B168" s="183" t="str">
        <f>Notes!F7</f>
        <v>2030 - 2105</v>
      </c>
      <c r="C168" s="183">
        <f>K20</f>
        <v>0</v>
      </c>
      <c r="D168" s="183">
        <f>K21</f>
        <v>0</v>
      </c>
      <c r="E168" s="214">
        <f>K22</f>
        <v>0</v>
      </c>
      <c r="F168" s="215"/>
      <c r="G168" s="216">
        <f>K23</f>
        <v>0</v>
      </c>
      <c r="J168" s="11"/>
      <c r="K168" s="288"/>
      <c r="L168" s="3"/>
      <c r="M168" s="3"/>
      <c r="N168" s="3"/>
    </row>
    <row r="169" spans="1:14" ht="12.75">
      <c r="A169" s="14"/>
      <c r="B169" s="26"/>
      <c r="C169" s="42"/>
      <c r="D169" s="42"/>
      <c r="E169" s="43"/>
      <c r="F169" s="43"/>
      <c r="G169" s="42"/>
      <c r="J169" s="11"/>
      <c r="K169" s="43"/>
      <c r="L169" s="3"/>
      <c r="M169" s="3"/>
      <c r="N169" s="3"/>
    </row>
    <row r="170" spans="1:14" ht="12.75">
      <c r="A170" s="14"/>
      <c r="B170" s="26"/>
      <c r="C170" s="8"/>
      <c r="D170" s="8"/>
      <c r="E170" s="3"/>
      <c r="F170" s="3"/>
      <c r="G170" s="8"/>
      <c r="J170" s="11"/>
      <c r="K170" s="11"/>
      <c r="L170" s="3"/>
      <c r="M170" s="3"/>
      <c r="N170" s="3"/>
    </row>
    <row r="171" spans="1:14" ht="12.75">
      <c r="A171" s="7"/>
      <c r="B171" s="24"/>
      <c r="C171" s="24"/>
      <c r="D171" s="24"/>
      <c r="E171" s="5"/>
      <c r="F171" s="5"/>
      <c r="G171" s="24"/>
      <c r="J171" s="11"/>
      <c r="K171" s="3"/>
      <c r="L171" s="3"/>
      <c r="M171" s="3"/>
      <c r="N171" s="3"/>
    </row>
    <row r="172" spans="1:14" ht="13.5" thickBot="1">
      <c r="A172" s="442" t="s">
        <v>60</v>
      </c>
      <c r="B172" s="466"/>
      <c r="C172" s="466"/>
      <c r="D172" s="466"/>
      <c r="E172" s="466"/>
      <c r="F172" s="466"/>
      <c r="G172" s="467"/>
      <c r="J172" s="261"/>
      <c r="K172" s="3"/>
      <c r="L172" s="3"/>
      <c r="M172" s="3"/>
      <c r="N172" s="3"/>
    </row>
    <row r="173" spans="1:14" ht="12.75">
      <c r="A173" s="184" t="s">
        <v>22</v>
      </c>
      <c r="B173" s="185" t="s">
        <v>24</v>
      </c>
      <c r="C173" s="185" t="s">
        <v>25</v>
      </c>
      <c r="D173" s="185" t="s">
        <v>26</v>
      </c>
      <c r="E173" s="186" t="s">
        <v>27</v>
      </c>
      <c r="F173" s="187"/>
      <c r="G173" s="188" t="s">
        <v>28</v>
      </c>
      <c r="J173" s="11"/>
      <c r="K173" s="262"/>
      <c r="L173" s="3"/>
      <c r="M173" s="3"/>
      <c r="N173" s="3"/>
    </row>
    <row r="174" spans="1:14" ht="12.75">
      <c r="A174" s="192">
        <v>1</v>
      </c>
      <c r="B174" s="163" t="str">
        <f>Notes!F3</f>
        <v>1855 - 1930</v>
      </c>
      <c r="C174" s="163">
        <f>L20</f>
        <v>0</v>
      </c>
      <c r="D174" s="163">
        <f>L21</f>
        <v>0</v>
      </c>
      <c r="E174" s="164">
        <f>L22</f>
        <v>0</v>
      </c>
      <c r="F174" s="165"/>
      <c r="G174" s="193">
        <f>L23</f>
        <v>0</v>
      </c>
      <c r="J174" s="11"/>
      <c r="K174" s="263"/>
      <c r="L174" s="3"/>
      <c r="M174" s="3"/>
      <c r="N174" s="3"/>
    </row>
    <row r="175" spans="1:14" ht="12.75">
      <c r="A175" s="192" t="s">
        <v>23</v>
      </c>
      <c r="B175" s="163" t="str">
        <f>Notes!F4</f>
        <v>1930 - 1940</v>
      </c>
      <c r="C175" s="203"/>
      <c r="D175" s="203"/>
      <c r="E175" s="204"/>
      <c r="F175" s="205"/>
      <c r="G175" s="218"/>
      <c r="J175" s="11"/>
      <c r="K175" s="263"/>
      <c r="L175" s="3"/>
      <c r="M175" s="3"/>
      <c r="N175" s="3"/>
    </row>
    <row r="176" spans="1:14" ht="12.75">
      <c r="A176" s="189">
        <v>2</v>
      </c>
      <c r="B176" s="85" t="str">
        <f>Notes!F5</f>
        <v>1940 - 2015</v>
      </c>
      <c r="C176" s="85">
        <f>M20</f>
        <v>0</v>
      </c>
      <c r="D176" s="85">
        <f>M21</f>
        <v>0</v>
      </c>
      <c r="E176" s="197">
        <f>M22</f>
        <v>0</v>
      </c>
      <c r="F176" s="198"/>
      <c r="G176" s="217">
        <f>M23</f>
        <v>0</v>
      </c>
      <c r="J176" s="11"/>
      <c r="K176" s="262"/>
      <c r="L176" s="3"/>
      <c r="M176" s="3"/>
      <c r="N176" s="3"/>
    </row>
    <row r="177" spans="1:14" ht="12.75">
      <c r="A177" s="189" t="s">
        <v>23</v>
      </c>
      <c r="B177" s="86" t="str">
        <f>Notes!F6</f>
        <v>2015 - 2030</v>
      </c>
      <c r="C177" s="203"/>
      <c r="D177" s="203"/>
      <c r="E177" s="204"/>
      <c r="F177" s="205"/>
      <c r="G177" s="218"/>
      <c r="J177" s="11"/>
      <c r="K177" s="263"/>
      <c r="L177" s="3"/>
      <c r="M177" s="3"/>
      <c r="N177" s="3"/>
    </row>
    <row r="178" spans="1:14" ht="13.5" thickBot="1">
      <c r="A178" s="190">
        <v>3</v>
      </c>
      <c r="B178" s="191" t="str">
        <f>Notes!F7</f>
        <v>2030 - 2105</v>
      </c>
      <c r="C178" s="191">
        <f>N20</f>
        <v>0</v>
      </c>
      <c r="D178" s="191">
        <f>N21</f>
        <v>0</v>
      </c>
      <c r="E178" s="219">
        <f>N22</f>
        <v>0</v>
      </c>
      <c r="F178" s="220"/>
      <c r="G178" s="221">
        <f>N23</f>
        <v>0</v>
      </c>
      <c r="J178" s="3"/>
      <c r="K178" s="263"/>
      <c r="L178" s="3"/>
      <c r="M178" s="3"/>
      <c r="N178" s="3"/>
    </row>
    <row r="179" spans="1:14" ht="12.75">
      <c r="A179" s="50"/>
      <c r="B179" s="89"/>
      <c r="C179" s="42"/>
      <c r="D179" s="42"/>
      <c r="E179" s="43"/>
      <c r="F179" s="43"/>
      <c r="G179" s="42"/>
      <c r="J179" s="440"/>
      <c r="K179" s="440"/>
      <c r="L179" s="440"/>
      <c r="M179" s="3"/>
      <c r="N179" s="3"/>
    </row>
    <row r="180" spans="1:14" ht="12.75">
      <c r="A180" s="50"/>
      <c r="B180" s="89"/>
      <c r="C180" s="42"/>
      <c r="D180" s="42"/>
      <c r="E180" s="43"/>
      <c r="F180" s="43"/>
      <c r="G180" s="42"/>
      <c r="J180" s="441"/>
      <c r="K180" s="441"/>
      <c r="L180" s="441"/>
      <c r="M180" s="3"/>
      <c r="N180" s="3"/>
    </row>
    <row r="181" spans="1:14" ht="12.75">
      <c r="A181" s="14"/>
      <c r="B181" s="26"/>
      <c r="C181" s="28"/>
      <c r="D181" s="28"/>
      <c r="E181" s="29"/>
      <c r="F181" s="29"/>
      <c r="G181" s="28"/>
      <c r="J181" s="440"/>
      <c r="K181" s="440"/>
      <c r="L181" s="440"/>
      <c r="M181" s="3"/>
      <c r="N181" s="3"/>
    </row>
    <row r="182" spans="1:14" ht="13.5" thickBot="1">
      <c r="A182" s="468" t="s">
        <v>86</v>
      </c>
      <c r="B182" s="469"/>
      <c r="C182" s="469"/>
      <c r="D182" s="469"/>
      <c r="E182" s="469"/>
      <c r="F182" s="469"/>
      <c r="G182" s="470"/>
      <c r="J182" s="441"/>
      <c r="K182" s="441"/>
      <c r="L182" s="441"/>
      <c r="M182" s="3"/>
      <c r="N182" s="3"/>
    </row>
    <row r="183" spans="1:14" ht="12.75">
      <c r="A183" s="67" t="s">
        <v>22</v>
      </c>
      <c r="B183" s="62" t="s">
        <v>24</v>
      </c>
      <c r="C183" s="62" t="s">
        <v>25</v>
      </c>
      <c r="D183" s="62" t="s">
        <v>26</v>
      </c>
      <c r="E183" s="63" t="s">
        <v>27</v>
      </c>
      <c r="F183" s="64"/>
      <c r="G183" s="65" t="s">
        <v>28</v>
      </c>
      <c r="J183" s="11"/>
      <c r="K183" s="3"/>
      <c r="L183" s="3"/>
      <c r="M183" s="3"/>
      <c r="N183" s="3"/>
    </row>
    <row r="184" spans="1:14" ht="12.75">
      <c r="A184" s="195">
        <v>1</v>
      </c>
      <c r="B184" s="163" t="str">
        <f>Notes!F3</f>
        <v>1855 - 1930</v>
      </c>
      <c r="C184" s="163">
        <f>O20</f>
        <v>0</v>
      </c>
      <c r="D184" s="163">
        <f>O21</f>
        <v>0</v>
      </c>
      <c r="E184" s="164">
        <f>O22</f>
        <v>0</v>
      </c>
      <c r="F184" s="165"/>
      <c r="G184" s="196">
        <f>O23</f>
        <v>0</v>
      </c>
      <c r="J184" s="11"/>
      <c r="K184" s="3"/>
      <c r="L184" s="3"/>
      <c r="M184" s="3"/>
      <c r="N184" s="3"/>
    </row>
    <row r="185" spans="1:14" ht="12.75">
      <c r="A185" s="195" t="s">
        <v>23</v>
      </c>
      <c r="B185" s="163" t="str">
        <f>Notes!F4</f>
        <v>1930 - 1940</v>
      </c>
      <c r="C185" s="203"/>
      <c r="D185" s="203"/>
      <c r="E185" s="204"/>
      <c r="F185" s="205"/>
      <c r="G185" s="223"/>
      <c r="J185" s="11"/>
      <c r="K185" s="3"/>
      <c r="L185" s="3"/>
      <c r="M185" s="3"/>
      <c r="N185" s="3"/>
    </row>
    <row r="186" spans="1:14" ht="12.75">
      <c r="A186" s="59">
        <v>2</v>
      </c>
      <c r="B186" s="85" t="str">
        <f>Notes!F5</f>
        <v>1940 - 2015</v>
      </c>
      <c r="C186" s="85">
        <f>P20</f>
        <v>0</v>
      </c>
      <c r="D186" s="85">
        <f>P21</f>
        <v>0</v>
      </c>
      <c r="E186" s="197">
        <f>P22</f>
        <v>0</v>
      </c>
      <c r="F186" s="198"/>
      <c r="G186" s="222">
        <f>P23</f>
        <v>0</v>
      </c>
      <c r="J186" s="11"/>
      <c r="K186" s="43"/>
      <c r="L186" s="3"/>
      <c r="M186" s="3"/>
      <c r="N186" s="3"/>
    </row>
    <row r="187" spans="1:14" ht="12.75">
      <c r="A187" s="59" t="s">
        <v>23</v>
      </c>
      <c r="B187" s="86" t="str">
        <f>Notes!F6</f>
        <v>2015 - 2030</v>
      </c>
      <c r="C187" s="203"/>
      <c r="D187" s="203"/>
      <c r="E187" s="204"/>
      <c r="F187" s="205"/>
      <c r="G187" s="223"/>
      <c r="J187" s="11"/>
      <c r="K187" s="3"/>
      <c r="L187" s="3"/>
      <c r="M187" s="3"/>
      <c r="N187" s="3"/>
    </row>
    <row r="188" spans="1:14" ht="13.5" thickBot="1">
      <c r="A188" s="60">
        <v>3</v>
      </c>
      <c r="B188" s="88" t="str">
        <f>Notes!F7</f>
        <v>2030 - 2105</v>
      </c>
      <c r="C188" s="88">
        <f>Q20</f>
        <v>0</v>
      </c>
      <c r="D188" s="88">
        <f>Q21</f>
        <v>0</v>
      </c>
      <c r="E188" s="224">
        <f>Q22</f>
        <v>0</v>
      </c>
      <c r="F188" s="225"/>
      <c r="G188" s="226">
        <f>Q23</f>
        <v>0</v>
      </c>
      <c r="J188" s="3"/>
      <c r="K188" s="3"/>
      <c r="L188" s="3"/>
      <c r="M188" s="3"/>
      <c r="N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8"/>
      <c r="D190" s="8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8"/>
      <c r="D191" s="8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24" ht="12.75">
      <c r="B194" s="1"/>
      <c r="C194" s="17"/>
      <c r="D194" s="17" t="s">
        <v>61</v>
      </c>
      <c r="E194" s="7"/>
      <c r="F194" s="7">
        <f>Notes!F9</f>
        <v>0</v>
      </c>
      <c r="G194" s="1"/>
      <c r="J194" s="12" t="s">
        <v>31</v>
      </c>
      <c r="K194" s="5"/>
      <c r="L194" s="5"/>
      <c r="M194" s="3"/>
      <c r="N194" s="3"/>
      <c r="P194" s="11"/>
      <c r="Q194" s="11"/>
      <c r="R194" s="11"/>
      <c r="S194" s="3"/>
      <c r="T194" s="3"/>
      <c r="U194" s="3"/>
      <c r="V194" s="3"/>
      <c r="W194" s="3"/>
      <c r="X194" s="3"/>
    </row>
    <row r="195" spans="2:24" ht="12.75">
      <c r="B195" s="1"/>
      <c r="C195" s="17"/>
      <c r="D195" s="17" t="s">
        <v>30</v>
      </c>
      <c r="E195" s="7"/>
      <c r="G195" s="1"/>
      <c r="J195" s="37" t="s">
        <v>29</v>
      </c>
      <c r="K195" s="35" t="e">
        <f>#REF!+4</f>
        <v>#REF!</v>
      </c>
      <c r="L195" s="35" t="e">
        <f>#REF!+5</f>
        <v>#REF!</v>
      </c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2:24" ht="12.75">
      <c r="B196" s="1"/>
      <c r="C196" s="17"/>
      <c r="D196" s="14"/>
      <c r="E196" s="16"/>
      <c r="G196" s="1"/>
      <c r="J196" s="4"/>
      <c r="K196" s="4" t="s">
        <v>105</v>
      </c>
      <c r="L196" s="4"/>
      <c r="M196" s="3"/>
      <c r="N196" s="3"/>
      <c r="P196" s="11"/>
      <c r="Q196" s="11"/>
      <c r="R196" s="11"/>
      <c r="S196" s="11"/>
      <c r="T196" s="11"/>
      <c r="U196" s="3"/>
      <c r="V196" s="3"/>
      <c r="W196" s="3"/>
      <c r="X196" s="3"/>
    </row>
    <row r="197" spans="1:24" ht="12.75">
      <c r="A197" s="3"/>
      <c r="B197" s="1"/>
      <c r="E197"/>
      <c r="G197" s="1"/>
      <c r="J197" s="4"/>
      <c r="K197" s="4" t="s">
        <v>106</v>
      </c>
      <c r="L197" s="4"/>
      <c r="M197" s="3"/>
      <c r="N197" s="3"/>
      <c r="P197" s="3"/>
      <c r="Q197" s="20" t="e">
        <f>#REF!</f>
        <v>#REF!</v>
      </c>
      <c r="R197" s="3"/>
      <c r="S197" s="3"/>
      <c r="T197" s="3"/>
      <c r="U197" s="3"/>
      <c r="V197" s="3"/>
      <c r="W197" s="3"/>
      <c r="X197" s="3"/>
    </row>
    <row r="198" spans="1:14" ht="13.5" thickBot="1">
      <c r="A198" s="471" t="s">
        <v>57</v>
      </c>
      <c r="B198" s="472"/>
      <c r="C198" s="472"/>
      <c r="D198" s="472"/>
      <c r="E198" s="472"/>
      <c r="F198" s="472"/>
      <c r="G198" s="473"/>
      <c r="J198" s="4"/>
      <c r="K198" s="4" t="s">
        <v>107</v>
      </c>
      <c r="L198" s="4"/>
      <c r="M198" s="3"/>
      <c r="N198" s="3"/>
    </row>
    <row r="199" spans="1:20" ht="12.75">
      <c r="A199" s="61" t="s">
        <v>22</v>
      </c>
      <c r="B199" s="53" t="s">
        <v>24</v>
      </c>
      <c r="C199" s="53" t="s">
        <v>25</v>
      </c>
      <c r="D199" s="53" t="s">
        <v>26</v>
      </c>
      <c r="E199" s="54" t="s">
        <v>27</v>
      </c>
      <c r="F199" s="55"/>
      <c r="G199" s="56" t="s">
        <v>28</v>
      </c>
      <c r="J199" s="4" t="s">
        <v>81</v>
      </c>
      <c r="K199" s="4"/>
      <c r="L199" s="4"/>
      <c r="M199" s="3"/>
      <c r="N199" s="61" t="s">
        <v>22</v>
      </c>
      <c r="O199" s="53" t="s">
        <v>24</v>
      </c>
      <c r="P199" s="53" t="s">
        <v>117</v>
      </c>
      <c r="Q199" s="53" t="s">
        <v>118</v>
      </c>
      <c r="R199" s="53" t="s">
        <v>119</v>
      </c>
      <c r="S199" s="53" t="s">
        <v>120</v>
      </c>
      <c r="T199" s="53" t="s">
        <v>121</v>
      </c>
    </row>
    <row r="200" spans="1:20" ht="12.75">
      <c r="A200" s="57">
        <v>1</v>
      </c>
      <c r="B200" s="85" t="str">
        <f>Notes!F3</f>
        <v>1855 - 1930</v>
      </c>
      <c r="C200" s="85">
        <f>C26</f>
        <v>0</v>
      </c>
      <c r="D200" s="85">
        <f>C27</f>
        <v>0</v>
      </c>
      <c r="E200" s="197">
        <f>C28</f>
        <v>0</v>
      </c>
      <c r="F200" s="198"/>
      <c r="G200" s="199">
        <f>C29</f>
        <v>0</v>
      </c>
      <c r="J200" s="4"/>
      <c r="K200" s="4"/>
      <c r="L200" s="4"/>
      <c r="M200" s="3"/>
      <c r="N200" s="57">
        <v>1</v>
      </c>
      <c r="O200" s="85" t="str">
        <f>B200</f>
        <v>1855 - 1930</v>
      </c>
      <c r="P200" s="85">
        <f>C200</f>
        <v>0</v>
      </c>
      <c r="Q200" s="85">
        <f>C209</f>
        <v>0</v>
      </c>
      <c r="R200" s="85">
        <f>C219</f>
        <v>0</v>
      </c>
      <c r="S200" s="85">
        <f>C229</f>
        <v>0</v>
      </c>
      <c r="T200" s="85">
        <f>C239</f>
        <v>0</v>
      </c>
    </row>
    <row r="201" spans="1:20" ht="12.75">
      <c r="A201" s="283" t="s">
        <v>23</v>
      </c>
      <c r="B201" s="85" t="str">
        <f>Notes!F4</f>
        <v>1930 - 1940</v>
      </c>
      <c r="C201" s="203"/>
      <c r="D201" s="203"/>
      <c r="E201" s="204"/>
      <c r="F201" s="205"/>
      <c r="G201" s="206"/>
      <c r="J201" s="4"/>
      <c r="K201" s="4"/>
      <c r="L201" s="4"/>
      <c r="M201" s="3"/>
      <c r="N201" s="283" t="s">
        <v>23</v>
      </c>
      <c r="O201" s="85" t="str">
        <f>B201</f>
        <v>1930 - 1940</v>
      </c>
      <c r="P201" s="203"/>
      <c r="Q201" s="203"/>
      <c r="R201" s="203"/>
      <c r="S201" s="203"/>
      <c r="T201" s="203"/>
    </row>
    <row r="202" spans="1:20" ht="13.5" thickBot="1">
      <c r="A202" s="58">
        <v>2</v>
      </c>
      <c r="B202" s="87" t="str">
        <f>Notes!F5</f>
        <v>1940 - 2015</v>
      </c>
      <c r="C202" s="87">
        <f>D26</f>
        <v>0</v>
      </c>
      <c r="D202" s="87">
        <f>D27</f>
        <v>0</v>
      </c>
      <c r="E202" s="200">
        <f>D28</f>
        <v>0</v>
      </c>
      <c r="F202" s="201"/>
      <c r="G202" s="202">
        <f>D29</f>
        <v>0</v>
      </c>
      <c r="J202" s="4"/>
      <c r="K202" s="4"/>
      <c r="L202" s="4"/>
      <c r="M202" s="3"/>
      <c r="N202" s="58">
        <v>2</v>
      </c>
      <c r="O202" s="87" t="str">
        <f>B202</f>
        <v>1940 - 2015</v>
      </c>
      <c r="P202" s="87">
        <f>C202</f>
        <v>0</v>
      </c>
      <c r="Q202" s="87">
        <f>C211</f>
        <v>0</v>
      </c>
      <c r="R202" s="87">
        <f>C221</f>
        <v>0</v>
      </c>
      <c r="S202" s="87">
        <f>C231</f>
        <v>0</v>
      </c>
      <c r="T202" s="87">
        <f>C241</f>
        <v>0</v>
      </c>
    </row>
    <row r="203" spans="1:20" ht="13.5" thickBot="1">
      <c r="A203" s="57" t="s">
        <v>23</v>
      </c>
      <c r="B203" s="87" t="str">
        <f>Notes!F6</f>
        <v>2015 - 2030</v>
      </c>
      <c r="C203" s="203"/>
      <c r="D203" s="203"/>
      <c r="E203" s="204"/>
      <c r="F203" s="205"/>
      <c r="G203" s="206"/>
      <c r="J203" s="4"/>
      <c r="K203" s="4"/>
      <c r="L203" s="4"/>
      <c r="M203" s="3"/>
      <c r="N203" s="57" t="s">
        <v>23</v>
      </c>
      <c r="O203" s="87" t="str">
        <f>B203</f>
        <v>2015 - 2030</v>
      </c>
      <c r="P203" s="203"/>
      <c r="Q203" s="203"/>
      <c r="R203" s="203"/>
      <c r="S203" s="203"/>
      <c r="T203" s="203"/>
    </row>
    <row r="204" spans="1:20" ht="13.5" thickBot="1">
      <c r="A204" s="58">
        <v>3</v>
      </c>
      <c r="B204" s="87" t="str">
        <f>Notes!F7</f>
        <v>2030 - 2105</v>
      </c>
      <c r="C204" s="87">
        <f>E26</f>
        <v>0</v>
      </c>
      <c r="D204" s="87">
        <f>E27</f>
        <v>0</v>
      </c>
      <c r="E204" s="200">
        <f>E28</f>
        <v>0</v>
      </c>
      <c r="F204" s="201"/>
      <c r="G204" s="202">
        <f>E29</f>
        <v>0</v>
      </c>
      <c r="J204" s="4"/>
      <c r="K204" s="4"/>
      <c r="L204" s="4"/>
      <c r="M204" s="3"/>
      <c r="N204" s="58">
        <v>3</v>
      </c>
      <c r="O204" s="87" t="str">
        <f>B204</f>
        <v>2030 - 2105</v>
      </c>
      <c r="P204" s="87">
        <f>C204</f>
        <v>0</v>
      </c>
      <c r="Q204" s="87">
        <f>C213</f>
        <v>0</v>
      </c>
      <c r="R204" s="87">
        <f>C223</f>
        <v>0</v>
      </c>
      <c r="S204" s="87">
        <f>C233</f>
        <v>0</v>
      </c>
      <c r="T204" s="87">
        <f>C243</f>
        <v>0</v>
      </c>
    </row>
    <row r="205" spans="3:5" ht="12.75">
      <c r="C205"/>
      <c r="D205"/>
      <c r="E205"/>
    </row>
    <row r="206" spans="1:14" ht="12.75">
      <c r="A206" s="7"/>
      <c r="B206" s="24"/>
      <c r="C206" s="24"/>
      <c r="D206" s="24"/>
      <c r="E206" s="5"/>
      <c r="F206" s="5"/>
      <c r="G206" s="24"/>
      <c r="J206" s="4"/>
      <c r="K206" s="4"/>
      <c r="L206" s="4"/>
      <c r="M206" s="3"/>
      <c r="N206" s="3"/>
    </row>
    <row r="207" spans="1:14" ht="13.5" thickBot="1">
      <c r="A207" s="474" t="s">
        <v>58</v>
      </c>
      <c r="B207" s="475"/>
      <c r="C207" s="475"/>
      <c r="D207" s="475"/>
      <c r="E207" s="475"/>
      <c r="F207" s="475"/>
      <c r="G207" s="476"/>
      <c r="J207" s="4"/>
      <c r="K207" s="4"/>
      <c r="L207" s="4"/>
      <c r="M207" s="3"/>
      <c r="N207" s="3"/>
    </row>
    <row r="208" spans="1:14" ht="12.75">
      <c r="A208" s="166" t="s">
        <v>22</v>
      </c>
      <c r="B208" s="167" t="s">
        <v>24</v>
      </c>
      <c r="C208" s="167" t="s">
        <v>25</v>
      </c>
      <c r="D208" s="167" t="s">
        <v>26</v>
      </c>
      <c r="E208" s="168" t="s">
        <v>27</v>
      </c>
      <c r="F208" s="169"/>
      <c r="G208" s="170" t="s">
        <v>28</v>
      </c>
      <c r="J208" s="4"/>
      <c r="K208" s="4"/>
      <c r="L208" s="4"/>
      <c r="M208" s="3"/>
      <c r="N208" s="3"/>
    </row>
    <row r="209" spans="1:14" ht="12.75">
      <c r="A209" s="171">
        <v>1</v>
      </c>
      <c r="B209" s="85" t="str">
        <f>Notes!F3</f>
        <v>1855 - 1930</v>
      </c>
      <c r="C209" s="85">
        <f>F26</f>
        <v>0</v>
      </c>
      <c r="D209" s="85">
        <f>F27</f>
        <v>0</v>
      </c>
      <c r="E209" s="197">
        <f>F28</f>
        <v>0</v>
      </c>
      <c r="F209" s="198"/>
      <c r="G209" s="207">
        <f>F29</f>
        <v>0</v>
      </c>
      <c r="J209" s="4"/>
      <c r="K209" s="4"/>
      <c r="L209" s="4"/>
      <c r="M209" s="3"/>
      <c r="N209" s="3"/>
    </row>
    <row r="210" spans="1:14" ht="12.75">
      <c r="A210" s="171" t="s">
        <v>23</v>
      </c>
      <c r="B210" s="85" t="str">
        <f>Notes!F4</f>
        <v>1930 - 1940</v>
      </c>
      <c r="C210" s="203"/>
      <c r="D210" s="203"/>
      <c r="E210" s="204"/>
      <c r="F210" s="205"/>
      <c r="G210" s="208"/>
      <c r="J210" s="4"/>
      <c r="K210" s="4"/>
      <c r="L210" s="4"/>
      <c r="M210" s="3"/>
      <c r="N210" s="3"/>
    </row>
    <row r="211" spans="1:14" ht="12.75">
      <c r="A211" s="172">
        <v>2</v>
      </c>
      <c r="B211" s="85" t="str">
        <f>Notes!F5</f>
        <v>1940 - 2015</v>
      </c>
      <c r="C211" s="85">
        <f>G26</f>
        <v>0</v>
      </c>
      <c r="D211" s="85">
        <f>G27</f>
        <v>0</v>
      </c>
      <c r="E211" s="197">
        <f>G28</f>
        <v>0</v>
      </c>
      <c r="F211" s="198"/>
      <c r="G211" s="207">
        <f>G29</f>
        <v>0</v>
      </c>
      <c r="J211" s="4"/>
      <c r="K211" s="4"/>
      <c r="L211" s="4"/>
      <c r="M211" s="3"/>
      <c r="N211" s="3"/>
    </row>
    <row r="212" spans="1:14" ht="12.75">
      <c r="A212" s="172" t="s">
        <v>23</v>
      </c>
      <c r="B212" s="86" t="str">
        <f>Notes!F6</f>
        <v>2015 - 2030</v>
      </c>
      <c r="C212" s="203"/>
      <c r="D212" s="203"/>
      <c r="E212" s="204"/>
      <c r="F212" s="205"/>
      <c r="G212" s="208"/>
      <c r="J212" s="5"/>
      <c r="K212" s="4"/>
      <c r="L212" s="4"/>
      <c r="M212" s="3"/>
      <c r="N212" s="3"/>
    </row>
    <row r="213" spans="1:14" ht="13.5" thickBot="1">
      <c r="A213" s="173">
        <v>3</v>
      </c>
      <c r="B213" s="174" t="str">
        <f>Notes!F7</f>
        <v>2030 - 2105</v>
      </c>
      <c r="C213" s="174">
        <f>H26</f>
        <v>0</v>
      </c>
      <c r="D213" s="174">
        <f>H27</f>
        <v>0</v>
      </c>
      <c r="E213" s="209">
        <f>H28</f>
        <v>0</v>
      </c>
      <c r="F213" s="210"/>
      <c r="G213" s="211">
        <f>H29</f>
        <v>0</v>
      </c>
      <c r="J213" s="4"/>
      <c r="K213" s="4"/>
      <c r="L213" s="4"/>
      <c r="M213" s="3"/>
      <c r="N213" s="3"/>
    </row>
    <row r="214" spans="1:14" ht="12.75">
      <c r="A214" s="14"/>
      <c r="B214" s="26"/>
      <c r="C214" s="42"/>
      <c r="D214" s="42"/>
      <c r="E214" s="43"/>
      <c r="F214" s="43"/>
      <c r="G214" s="42"/>
      <c r="J214" s="291"/>
      <c r="K214" s="291"/>
      <c r="L214" s="291"/>
      <c r="M214" s="3"/>
      <c r="N214" s="3"/>
    </row>
    <row r="215" spans="1:14" ht="12.75">
      <c r="A215" s="14"/>
      <c r="B215" s="26"/>
      <c r="C215" s="8"/>
      <c r="D215" s="8"/>
      <c r="E215" s="3"/>
      <c r="F215" s="3"/>
      <c r="G215" s="8"/>
      <c r="J215" s="3"/>
      <c r="K215" s="3"/>
      <c r="L215" s="3"/>
      <c r="M215" s="3"/>
      <c r="N215" s="3"/>
    </row>
    <row r="216" spans="1:14" ht="12.75">
      <c r="A216" s="7"/>
      <c r="B216" s="24"/>
      <c r="C216" s="24"/>
      <c r="D216" s="24"/>
      <c r="E216" s="5"/>
      <c r="F216" s="5"/>
      <c r="G216" s="24"/>
      <c r="J216" s="3"/>
      <c r="K216" s="3"/>
      <c r="L216" s="3"/>
      <c r="M216" s="3"/>
      <c r="N216" s="3"/>
    </row>
    <row r="217" spans="1:14" ht="13.5" thickBot="1">
      <c r="A217" s="477" t="s">
        <v>59</v>
      </c>
      <c r="B217" s="478"/>
      <c r="C217" s="478"/>
      <c r="D217" s="478"/>
      <c r="E217" s="478"/>
      <c r="F217" s="478"/>
      <c r="G217" s="479"/>
      <c r="J217" s="3"/>
      <c r="K217" s="3"/>
      <c r="L217" s="3"/>
      <c r="M217" s="3"/>
      <c r="N217" s="3"/>
    </row>
    <row r="218" spans="1:14" ht="12.75">
      <c r="A218" s="175" t="s">
        <v>22</v>
      </c>
      <c r="B218" s="176" t="s">
        <v>24</v>
      </c>
      <c r="C218" s="176" t="s">
        <v>25</v>
      </c>
      <c r="D218" s="176" t="s">
        <v>26</v>
      </c>
      <c r="E218" s="177" t="s">
        <v>27</v>
      </c>
      <c r="F218" s="178"/>
      <c r="G218" s="179" t="s">
        <v>28</v>
      </c>
      <c r="J218" s="11"/>
      <c r="K218" s="3"/>
      <c r="L218" s="3"/>
      <c r="M218" s="3"/>
      <c r="N218" s="3"/>
    </row>
    <row r="219" spans="1:14" ht="12.75">
      <c r="A219" s="180">
        <v>1</v>
      </c>
      <c r="B219" s="163" t="str">
        <f>Notes!F3</f>
        <v>1855 - 1930</v>
      </c>
      <c r="C219" s="163">
        <f>I26</f>
        <v>0</v>
      </c>
      <c r="D219" s="163">
        <f>I27</f>
        <v>0</v>
      </c>
      <c r="E219" s="164">
        <f>I28</f>
        <v>0</v>
      </c>
      <c r="F219" s="165"/>
      <c r="G219" s="194">
        <f>I29</f>
        <v>0</v>
      </c>
      <c r="J219" s="11"/>
      <c r="K219" s="3"/>
      <c r="L219" s="3"/>
      <c r="M219" s="3"/>
      <c r="N219" s="3"/>
    </row>
    <row r="220" spans="1:14" ht="12.75">
      <c r="A220" s="180" t="s">
        <v>23</v>
      </c>
      <c r="B220" s="163" t="str">
        <f>Notes!F4</f>
        <v>1930 - 1940</v>
      </c>
      <c r="C220" s="203"/>
      <c r="D220" s="203"/>
      <c r="E220" s="204"/>
      <c r="F220" s="205"/>
      <c r="G220" s="213"/>
      <c r="J220" s="11"/>
      <c r="K220" s="3"/>
      <c r="L220" s="3"/>
      <c r="M220" s="3"/>
      <c r="N220" s="3"/>
    </row>
    <row r="221" spans="1:14" ht="12.75">
      <c r="A221" s="181">
        <v>2</v>
      </c>
      <c r="B221" s="85" t="str">
        <f>Notes!F5</f>
        <v>1940 - 2015</v>
      </c>
      <c r="C221" s="85">
        <f>J26</f>
        <v>0</v>
      </c>
      <c r="D221" s="85">
        <f>J27</f>
        <v>0</v>
      </c>
      <c r="E221" s="197">
        <f>J28</f>
        <v>0</v>
      </c>
      <c r="F221" s="198"/>
      <c r="G221" s="212">
        <f>J29</f>
        <v>0</v>
      </c>
      <c r="J221" s="500"/>
      <c r="K221" s="501"/>
      <c r="L221" s="501"/>
      <c r="M221" s="3"/>
      <c r="N221" s="3"/>
    </row>
    <row r="222" spans="1:14" ht="12.75">
      <c r="A222" s="181" t="s">
        <v>23</v>
      </c>
      <c r="B222" s="86" t="str">
        <f>Notes!F6</f>
        <v>2015 - 2030</v>
      </c>
      <c r="C222" s="203"/>
      <c r="D222" s="203"/>
      <c r="E222" s="204"/>
      <c r="F222" s="205"/>
      <c r="G222" s="213"/>
      <c r="J222" s="11"/>
      <c r="K222" s="43"/>
      <c r="L222" s="3"/>
      <c r="M222" s="3"/>
      <c r="N222" s="3"/>
    </row>
    <row r="223" spans="1:14" ht="13.5" thickBot="1">
      <c r="A223" s="182">
        <v>3</v>
      </c>
      <c r="B223" s="183" t="str">
        <f>Notes!F7</f>
        <v>2030 - 2105</v>
      </c>
      <c r="C223" s="183">
        <f>K26</f>
        <v>0</v>
      </c>
      <c r="D223" s="183">
        <f>K27</f>
        <v>0</v>
      </c>
      <c r="E223" s="214">
        <f>K28</f>
        <v>0</v>
      </c>
      <c r="F223" s="215"/>
      <c r="G223" s="216">
        <f>K29</f>
        <v>0</v>
      </c>
      <c r="J223" s="11"/>
      <c r="K223" s="288"/>
      <c r="L223" s="3"/>
      <c r="M223" s="3"/>
      <c r="N223" s="3"/>
    </row>
    <row r="224" spans="1:14" ht="12.75">
      <c r="A224" s="14"/>
      <c r="B224" s="26"/>
      <c r="C224" s="42"/>
      <c r="D224" s="42"/>
      <c r="E224" s="43"/>
      <c r="F224" s="43"/>
      <c r="G224" s="42"/>
      <c r="J224" s="11"/>
      <c r="K224" s="43"/>
      <c r="L224" s="3"/>
      <c r="M224" s="3"/>
      <c r="N224" s="3"/>
    </row>
    <row r="225" spans="1:14" ht="12.75">
      <c r="A225" s="14"/>
      <c r="B225" s="26"/>
      <c r="C225" s="8"/>
      <c r="D225" s="8"/>
      <c r="E225" s="3"/>
      <c r="F225" s="3"/>
      <c r="G225" s="8"/>
      <c r="J225" s="11"/>
      <c r="K225" s="11"/>
      <c r="L225" s="3"/>
      <c r="M225" s="3"/>
      <c r="N225" s="3"/>
    </row>
    <row r="226" spans="1:14" ht="12.75">
      <c r="A226" s="7"/>
      <c r="B226" s="24"/>
      <c r="C226" s="24"/>
      <c r="D226" s="24"/>
      <c r="E226" s="5"/>
      <c r="F226" s="5"/>
      <c r="G226" s="24"/>
      <c r="J226" s="11"/>
      <c r="K226" s="3"/>
      <c r="L226" s="3"/>
      <c r="M226" s="3"/>
      <c r="N226" s="3"/>
    </row>
    <row r="227" spans="1:14" ht="13.5" thickBot="1">
      <c r="A227" s="442" t="s">
        <v>60</v>
      </c>
      <c r="B227" s="466"/>
      <c r="C227" s="466"/>
      <c r="D227" s="466"/>
      <c r="E227" s="466"/>
      <c r="F227" s="466"/>
      <c r="G227" s="467"/>
      <c r="J227" s="261"/>
      <c r="K227" s="3"/>
      <c r="L227" s="3"/>
      <c r="M227" s="3"/>
      <c r="N227" s="3"/>
    </row>
    <row r="228" spans="1:14" ht="12.75">
      <c r="A228" s="184" t="s">
        <v>22</v>
      </c>
      <c r="B228" s="185" t="s">
        <v>24</v>
      </c>
      <c r="C228" s="185" t="s">
        <v>25</v>
      </c>
      <c r="D228" s="185" t="s">
        <v>26</v>
      </c>
      <c r="E228" s="186" t="s">
        <v>27</v>
      </c>
      <c r="F228" s="187"/>
      <c r="G228" s="188" t="s">
        <v>28</v>
      </c>
      <c r="J228" s="11"/>
      <c r="K228" s="262"/>
      <c r="L228" s="3"/>
      <c r="M228" s="3"/>
      <c r="N228" s="3"/>
    </row>
    <row r="229" spans="1:14" ht="12.75">
      <c r="A229" s="192">
        <v>1</v>
      </c>
      <c r="B229" s="163" t="str">
        <f>Notes!F3</f>
        <v>1855 - 1930</v>
      </c>
      <c r="C229" s="163">
        <f>L26</f>
        <v>0</v>
      </c>
      <c r="D229" s="163">
        <f>L27</f>
        <v>0</v>
      </c>
      <c r="E229" s="164">
        <f>L28</f>
        <v>0</v>
      </c>
      <c r="F229" s="165"/>
      <c r="G229" s="193">
        <f>L29</f>
        <v>0</v>
      </c>
      <c r="J229" s="11"/>
      <c r="K229" s="263"/>
      <c r="L229" s="3"/>
      <c r="M229" s="3"/>
      <c r="N229" s="3"/>
    </row>
    <row r="230" spans="1:14" ht="12.75">
      <c r="A230" s="192" t="s">
        <v>23</v>
      </c>
      <c r="B230" s="163" t="str">
        <f>Notes!F4</f>
        <v>1930 - 1940</v>
      </c>
      <c r="C230" s="203"/>
      <c r="D230" s="203"/>
      <c r="E230" s="204"/>
      <c r="F230" s="205"/>
      <c r="G230" s="218"/>
      <c r="J230" s="11"/>
      <c r="K230" s="263"/>
      <c r="L230" s="3"/>
      <c r="M230" s="3"/>
      <c r="N230" s="3"/>
    </row>
    <row r="231" spans="1:14" ht="12.75">
      <c r="A231" s="189">
        <v>2</v>
      </c>
      <c r="B231" s="85" t="str">
        <f>Notes!F5</f>
        <v>1940 - 2015</v>
      </c>
      <c r="C231" s="85">
        <f>M26</f>
        <v>0</v>
      </c>
      <c r="D231" s="85">
        <f>M27</f>
        <v>0</v>
      </c>
      <c r="E231" s="197">
        <f>M28</f>
        <v>0</v>
      </c>
      <c r="F231" s="198"/>
      <c r="G231" s="217">
        <f>M29</f>
        <v>0</v>
      </c>
      <c r="J231" s="11"/>
      <c r="K231" s="262"/>
      <c r="L231" s="3"/>
      <c r="M231" s="3"/>
      <c r="N231" s="3"/>
    </row>
    <row r="232" spans="1:14" ht="12.75">
      <c r="A232" s="189" t="s">
        <v>23</v>
      </c>
      <c r="B232" s="86" t="str">
        <f>Notes!F6</f>
        <v>2015 - 2030</v>
      </c>
      <c r="C232" s="203"/>
      <c r="D232" s="203"/>
      <c r="E232" s="204"/>
      <c r="F232" s="205"/>
      <c r="G232" s="218"/>
      <c r="J232" s="11"/>
      <c r="K232" s="263"/>
      <c r="L232" s="3"/>
      <c r="M232" s="3"/>
      <c r="N232" s="3"/>
    </row>
    <row r="233" spans="1:14" ht="13.5" thickBot="1">
      <c r="A233" s="190">
        <v>3</v>
      </c>
      <c r="B233" s="191" t="str">
        <f>Notes!F7</f>
        <v>2030 - 2105</v>
      </c>
      <c r="C233" s="191">
        <f>N26</f>
        <v>0</v>
      </c>
      <c r="D233" s="191">
        <f>N27</f>
        <v>0</v>
      </c>
      <c r="E233" s="219">
        <f>N28</f>
        <v>0</v>
      </c>
      <c r="F233" s="220"/>
      <c r="G233" s="221">
        <f>N29</f>
        <v>0</v>
      </c>
      <c r="J233" s="3"/>
      <c r="K233" s="263"/>
      <c r="L233" s="3"/>
      <c r="M233" s="3"/>
      <c r="N233" s="3"/>
    </row>
    <row r="234" spans="1:14" ht="12.75">
      <c r="A234" s="50"/>
      <c r="B234" s="89"/>
      <c r="C234" s="42"/>
      <c r="D234" s="42"/>
      <c r="E234" s="43"/>
      <c r="F234" s="43"/>
      <c r="G234" s="42"/>
      <c r="J234" s="440"/>
      <c r="K234" s="440"/>
      <c r="L234" s="440"/>
      <c r="M234" s="3"/>
      <c r="N234" s="3"/>
    </row>
    <row r="235" spans="1:14" ht="12.75">
      <c r="A235" s="50"/>
      <c r="B235" s="89"/>
      <c r="C235" s="42"/>
      <c r="D235" s="42"/>
      <c r="E235" s="43"/>
      <c r="F235" s="43"/>
      <c r="G235" s="42"/>
      <c r="J235" s="441"/>
      <c r="K235" s="441"/>
      <c r="L235" s="441"/>
      <c r="M235" s="3"/>
      <c r="N235" s="3"/>
    </row>
    <row r="236" spans="1:14" ht="12.75">
      <c r="A236" s="14"/>
      <c r="B236" s="26"/>
      <c r="C236" s="28"/>
      <c r="D236" s="28"/>
      <c r="E236" s="29"/>
      <c r="F236" s="29"/>
      <c r="G236" s="28"/>
      <c r="J236" s="440"/>
      <c r="K236" s="440"/>
      <c r="L236" s="440"/>
      <c r="M236" s="3"/>
      <c r="N236" s="3"/>
    </row>
    <row r="237" spans="1:14" ht="13.5" thickBot="1">
      <c r="A237" s="468" t="s">
        <v>86</v>
      </c>
      <c r="B237" s="469"/>
      <c r="C237" s="469"/>
      <c r="D237" s="469"/>
      <c r="E237" s="469"/>
      <c r="F237" s="469"/>
      <c r="G237" s="470"/>
      <c r="J237" s="441"/>
      <c r="K237" s="441"/>
      <c r="L237" s="441"/>
      <c r="M237" s="3"/>
      <c r="N237" s="3"/>
    </row>
    <row r="238" spans="1:14" ht="12.75">
      <c r="A238" s="67" t="s">
        <v>22</v>
      </c>
      <c r="B238" s="62" t="s">
        <v>24</v>
      </c>
      <c r="C238" s="62" t="s">
        <v>25</v>
      </c>
      <c r="D238" s="62" t="s">
        <v>26</v>
      </c>
      <c r="E238" s="63" t="s">
        <v>27</v>
      </c>
      <c r="F238" s="64"/>
      <c r="G238" s="65" t="s">
        <v>28</v>
      </c>
      <c r="J238" s="11"/>
      <c r="K238" s="3"/>
      <c r="L238" s="3"/>
      <c r="M238" s="3"/>
      <c r="N238" s="3"/>
    </row>
    <row r="239" spans="1:14" ht="12.75">
      <c r="A239" s="195">
        <v>1</v>
      </c>
      <c r="B239" s="163" t="str">
        <f>Notes!F3</f>
        <v>1855 - 1930</v>
      </c>
      <c r="C239" s="163">
        <f>O26</f>
        <v>0</v>
      </c>
      <c r="D239" s="163">
        <f>O27</f>
        <v>0</v>
      </c>
      <c r="E239" s="164">
        <f>O28</f>
        <v>0</v>
      </c>
      <c r="F239" s="165"/>
      <c r="G239" s="196">
        <f>O29</f>
        <v>0</v>
      </c>
      <c r="J239" s="11"/>
      <c r="K239" s="3"/>
      <c r="L239" s="3"/>
      <c r="M239" s="3"/>
      <c r="N239" s="3"/>
    </row>
    <row r="240" spans="1:14" ht="12.75">
      <c r="A240" s="195" t="s">
        <v>23</v>
      </c>
      <c r="B240" s="163" t="str">
        <f>Notes!F4</f>
        <v>1930 - 1940</v>
      </c>
      <c r="C240" s="203"/>
      <c r="D240" s="203"/>
      <c r="E240" s="204"/>
      <c r="F240" s="205"/>
      <c r="G240" s="223"/>
      <c r="J240" s="11"/>
      <c r="K240" s="3"/>
      <c r="L240" s="3"/>
      <c r="M240" s="3"/>
      <c r="N240" s="3"/>
    </row>
    <row r="241" spans="1:14" ht="12.75">
      <c r="A241" s="59">
        <v>2</v>
      </c>
      <c r="B241" s="85" t="str">
        <f>Notes!F5</f>
        <v>1940 - 2015</v>
      </c>
      <c r="C241" s="85">
        <f>P26</f>
        <v>0</v>
      </c>
      <c r="D241" s="85">
        <f>P27</f>
        <v>0</v>
      </c>
      <c r="E241" s="197">
        <f>P28</f>
        <v>0</v>
      </c>
      <c r="F241" s="198"/>
      <c r="G241" s="222">
        <f>P29</f>
        <v>0</v>
      </c>
      <c r="J241" s="11"/>
      <c r="K241" s="43"/>
      <c r="L241" s="3"/>
      <c r="M241" s="3"/>
      <c r="N241" s="3"/>
    </row>
    <row r="242" spans="1:14" ht="12.75">
      <c r="A242" s="59" t="s">
        <v>23</v>
      </c>
      <c r="B242" s="86" t="str">
        <f>Notes!F6</f>
        <v>2015 - 2030</v>
      </c>
      <c r="C242" s="203"/>
      <c r="D242" s="203"/>
      <c r="E242" s="204"/>
      <c r="F242" s="205"/>
      <c r="G242" s="223"/>
      <c r="J242" s="11"/>
      <c r="K242" s="3"/>
      <c r="L242" s="3"/>
      <c r="M242" s="3"/>
      <c r="N242" s="3"/>
    </row>
    <row r="243" spans="1:14" ht="13.5" thickBot="1">
      <c r="A243" s="60">
        <v>3</v>
      </c>
      <c r="B243" s="88" t="str">
        <f>Notes!F7</f>
        <v>2030 - 2105</v>
      </c>
      <c r="C243" s="88">
        <f>Q26</f>
        <v>0</v>
      </c>
      <c r="D243" s="88">
        <f>Q27</f>
        <v>0</v>
      </c>
      <c r="E243" s="224">
        <f>Q28</f>
        <v>0</v>
      </c>
      <c r="F243" s="225"/>
      <c r="G243" s="226">
        <f>Q29</f>
        <v>0</v>
      </c>
      <c r="J243" s="3"/>
      <c r="K243" s="3"/>
      <c r="L243" s="3"/>
      <c r="M243" s="3"/>
      <c r="N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8"/>
      <c r="D308" s="8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8"/>
      <c r="D309" s="8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8"/>
      <c r="D310" s="8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8"/>
      <c r="D312" s="8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</row>
  </sheetData>
  <mergeCells count="46">
    <mergeCell ref="J236:L236"/>
    <mergeCell ref="J237:L237"/>
    <mergeCell ref="O4:Q4"/>
    <mergeCell ref="A36:G36"/>
    <mergeCell ref="A45:G45"/>
    <mergeCell ref="A65:G65"/>
    <mergeCell ref="J59:L59"/>
    <mergeCell ref="A55:G55"/>
    <mergeCell ref="C4:E4"/>
    <mergeCell ref="F4:H4"/>
    <mergeCell ref="I4:K4"/>
    <mergeCell ref="L4:N4"/>
    <mergeCell ref="A75:G75"/>
    <mergeCell ref="A91:G91"/>
    <mergeCell ref="J72:L72"/>
    <mergeCell ref="J73:L73"/>
    <mergeCell ref="A100:G100"/>
    <mergeCell ref="A110:G110"/>
    <mergeCell ref="A120:G120"/>
    <mergeCell ref="A130:G130"/>
    <mergeCell ref="A143:G143"/>
    <mergeCell ref="J132:L134"/>
    <mergeCell ref="J129:L129"/>
    <mergeCell ref="J130:L130"/>
    <mergeCell ref="A152:G152"/>
    <mergeCell ref="A162:G162"/>
    <mergeCell ref="J166:L166"/>
    <mergeCell ref="A172:G172"/>
    <mergeCell ref="A227:G227"/>
    <mergeCell ref="A237:G237"/>
    <mergeCell ref="A182:G182"/>
    <mergeCell ref="A198:G198"/>
    <mergeCell ref="A207:G207"/>
    <mergeCell ref="A217:G217"/>
    <mergeCell ref="J127:L127"/>
    <mergeCell ref="J128:L128"/>
    <mergeCell ref="J114:L114"/>
    <mergeCell ref="J74:L74"/>
    <mergeCell ref="J75:L75"/>
    <mergeCell ref="J179:L179"/>
    <mergeCell ref="J180:L180"/>
    <mergeCell ref="J234:L234"/>
    <mergeCell ref="J235:L235"/>
    <mergeCell ref="J221:L221"/>
    <mergeCell ref="J181:L181"/>
    <mergeCell ref="J182:L182"/>
  </mergeCells>
  <printOptions horizontalCentered="1" verticalCentered="1"/>
  <pageMargins left="0.5511811023622047" right="0.5511811023622047" top="0.984251968503937" bottom="0.984251968503937" header="0.5118110236220472" footer="0.5118110236220472"/>
  <pageSetup fitToHeight="1" fitToWidth="1" horizontalDpi="360" verticalDpi="360" orientation="portrait" paperSize="17" r:id="rId1"/>
  <rowBreaks count="3" manualBreakCount="3">
    <brk id="70" max="6" man="1"/>
    <brk id="110" max="10" man="1"/>
    <brk id="14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11.00390625" style="1" customWidth="1"/>
    <col min="4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5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Year!B19</f>
        <v>39750</v>
      </c>
      <c r="B8" s="9" t="s">
        <v>25</v>
      </c>
      <c r="C8" s="228">
        <f ca="1">OFFSET(Year!D19,0,0,1,1)</f>
        <v>0</v>
      </c>
      <c r="D8" s="228">
        <f ca="1">OFFSET(Year!E19,0,0,1,1)</f>
        <v>0</v>
      </c>
      <c r="E8" s="228">
        <f ca="1">OFFSET(Year!F19,0,0,1,1)</f>
        <v>0</v>
      </c>
      <c r="F8" s="228">
        <f ca="1">OFFSET(Year!G19,0,0,1,1)</f>
        <v>0</v>
      </c>
      <c r="G8" s="228">
        <f ca="1">OFFSET(Year!H19,0,0,1,1)</f>
        <v>0</v>
      </c>
      <c r="H8" s="228">
        <f ca="1">OFFSET(Year!I19,0,0,1,1)</f>
        <v>0</v>
      </c>
      <c r="I8" s="228">
        <f ca="1">OFFSET(Year!J19,0,0,1,1)</f>
        <v>0</v>
      </c>
      <c r="J8" s="228">
        <f ca="1">OFFSET(Year!K19,0,0,1,1)</f>
        <v>0</v>
      </c>
      <c r="K8" s="228">
        <f ca="1">OFFSET(Year!L19,0,0,1,1)</f>
        <v>0</v>
      </c>
      <c r="L8" s="228">
        <f ca="1">OFFSET(Year!M19,0,0,1,1)</f>
        <v>0</v>
      </c>
      <c r="M8" s="228">
        <f ca="1">OFFSET(Year!N19,0,0,1,1)</f>
        <v>0</v>
      </c>
      <c r="N8" s="228">
        <f ca="1">OFFSET(Year!O19,0,0,1,1)</f>
        <v>0</v>
      </c>
      <c r="O8" s="228">
        <f ca="1">OFFSET(Year!P19,0,0,1,1)</f>
        <v>0</v>
      </c>
      <c r="P8" s="228">
        <f ca="1">OFFSET(Year!Q19,0,0,1,1)</f>
        <v>0</v>
      </c>
      <c r="Q8" s="228">
        <f ca="1">OFFSET(Year!R19,0,0,1,1)</f>
        <v>0</v>
      </c>
    </row>
    <row r="9" spans="1:17" ht="12.75">
      <c r="A9" s="22"/>
      <c r="B9" s="154" t="s">
        <v>26</v>
      </c>
      <c r="C9" s="228">
        <f ca="1">OFFSET(Year!D20,0,0,1,1)</f>
        <v>0</v>
      </c>
      <c r="D9" s="228">
        <f ca="1">OFFSET(Year!E20,0,0,1,1)</f>
        <v>0</v>
      </c>
      <c r="E9" s="228">
        <f ca="1">OFFSET(Year!F20,0,0,1,1)</f>
        <v>0</v>
      </c>
      <c r="F9" s="228">
        <f ca="1">OFFSET(Year!G20,0,0,1,1)</f>
        <v>0</v>
      </c>
      <c r="G9" s="228">
        <f ca="1">OFFSET(Year!H20,0,0,1,1)</f>
        <v>0</v>
      </c>
      <c r="H9" s="228">
        <f ca="1">OFFSET(Year!I20,0,0,1,1)</f>
        <v>0</v>
      </c>
      <c r="I9" s="228">
        <f ca="1">OFFSET(Year!J20,0,0,1,1)</f>
        <v>0</v>
      </c>
      <c r="J9" s="228">
        <f ca="1">OFFSET(Year!K20,0,0,1,1)</f>
        <v>0</v>
      </c>
      <c r="K9" s="228">
        <f ca="1">OFFSET(Year!L20,0,0,1,1)</f>
        <v>0</v>
      </c>
      <c r="L9" s="228">
        <f ca="1">OFFSET(Year!M20,0,0,1,1)</f>
        <v>0</v>
      </c>
      <c r="M9" s="228">
        <f ca="1">OFFSET(Year!N20,0,0,1,1)</f>
        <v>0</v>
      </c>
      <c r="N9" s="228">
        <f ca="1">OFFSET(Year!O20,0,0,1,1)</f>
        <v>0</v>
      </c>
      <c r="O9" s="228">
        <f ca="1">OFFSET(Year!P20,0,0,1,1)</f>
        <v>0</v>
      </c>
      <c r="P9" s="228">
        <f ca="1">OFFSET(Year!Q20,0,0,1,1)</f>
        <v>0</v>
      </c>
      <c r="Q9" s="228">
        <f ca="1">OFFSET(Year!R20,0,0,1,1)</f>
        <v>0</v>
      </c>
    </row>
    <row r="10" spans="1:17" ht="12.75">
      <c r="A10" s="22"/>
      <c r="B10" s="9" t="s">
        <v>3</v>
      </c>
      <c r="C10" s="39"/>
      <c r="D10" s="21"/>
      <c r="E10" s="39"/>
      <c r="F10" s="21"/>
      <c r="G10" s="21"/>
      <c r="H10" s="39"/>
      <c r="I10" s="21"/>
      <c r="J10" s="21"/>
      <c r="K10" s="39"/>
      <c r="L10" s="21"/>
      <c r="M10" s="21"/>
      <c r="N10" s="402"/>
      <c r="O10" s="21"/>
      <c r="P10" s="21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400"/>
      <c r="N11" s="402"/>
      <c r="O11" s="2"/>
      <c r="P11" s="2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39757</v>
      </c>
      <c r="B14" s="41" t="s">
        <v>25</v>
      </c>
      <c r="C14" s="30">
        <f>Year!D21</f>
        <v>0</v>
      </c>
      <c r="D14" s="30">
        <f>Year!E21</f>
        <v>0</v>
      </c>
      <c r="E14" s="30">
        <f ca="1">OFFSET(Year!F21,0,0,1,1)</f>
        <v>0</v>
      </c>
      <c r="F14" s="30">
        <f ca="1">OFFSET(Year!G21,0,0,1,1)</f>
        <v>0</v>
      </c>
      <c r="G14" s="30">
        <f ca="1">OFFSET(Year!H21,0,0,1,1)</f>
        <v>0</v>
      </c>
      <c r="H14" s="30">
        <f ca="1">OFFSET(Year!I21,0,0,1,1)</f>
        <v>0</v>
      </c>
      <c r="I14" s="30">
        <f ca="1">OFFSET(Year!J21,0,0,1,1)</f>
        <v>0</v>
      </c>
      <c r="J14" s="30">
        <f ca="1">OFFSET(Year!K21,0,0,1,1)</f>
        <v>0</v>
      </c>
      <c r="K14" s="30">
        <f ca="1">OFFSET(Year!L21,0,0,1,1)</f>
        <v>0</v>
      </c>
      <c r="L14" s="30">
        <f ca="1">OFFSET(Year!M21,0,0,1,1)</f>
        <v>0</v>
      </c>
      <c r="M14" s="30">
        <f ca="1">OFFSET(Year!N21,0,0,1,1)</f>
        <v>0</v>
      </c>
      <c r="N14" s="30">
        <f ca="1">OFFSET(Year!O21,0,0,1,1)</f>
        <v>0</v>
      </c>
      <c r="O14" s="30">
        <f ca="1">OFFSET(Year!P21,0,0,1,1)</f>
        <v>0</v>
      </c>
      <c r="P14" s="30">
        <f ca="1">OFFSET(Year!Q21,0,0,1,1)</f>
        <v>0</v>
      </c>
      <c r="Q14" s="30">
        <f ca="1">OFFSET(Year!R21,0,0,1,1)</f>
        <v>0</v>
      </c>
    </row>
    <row r="15" spans="1:17" ht="12.75">
      <c r="A15" s="22"/>
      <c r="B15" s="27" t="s">
        <v>26</v>
      </c>
      <c r="C15" s="30">
        <f>Year!D22</f>
        <v>0</v>
      </c>
      <c r="D15" s="30">
        <f>Year!E22</f>
        <v>0</v>
      </c>
      <c r="E15" s="30">
        <f ca="1">OFFSET(Year!F22,0,0,1,1)</f>
        <v>0</v>
      </c>
      <c r="F15" s="30">
        <f ca="1">OFFSET(Year!G22,0,0,1,1)</f>
        <v>0</v>
      </c>
      <c r="G15" s="30">
        <f ca="1">OFFSET(Year!H22,0,0,1,1)</f>
        <v>0</v>
      </c>
      <c r="H15" s="30">
        <f ca="1">OFFSET(Year!I22,0,0,1,1)</f>
        <v>0</v>
      </c>
      <c r="I15" s="30">
        <f ca="1">OFFSET(Year!J22,0,0,1,1)</f>
        <v>0</v>
      </c>
      <c r="J15" s="30">
        <f ca="1">OFFSET(Year!K22,0,0,1,1)</f>
        <v>0</v>
      </c>
      <c r="K15" s="30">
        <f ca="1">OFFSET(Year!L22,0,0,1,1)</f>
        <v>0</v>
      </c>
      <c r="L15" s="30">
        <f ca="1">OFFSET(Year!M22,0,0,1,1)</f>
        <v>0</v>
      </c>
      <c r="M15" s="30">
        <f ca="1">OFFSET(Year!N22,0,0,1,1)</f>
        <v>0</v>
      </c>
      <c r="N15" s="30">
        <f ca="1">OFFSET(Year!O22,0,0,1,1)</f>
        <v>0</v>
      </c>
      <c r="O15" s="30">
        <f ca="1">OFFSET(Year!P22,0,0,1,1)</f>
        <v>0</v>
      </c>
      <c r="P15" s="30">
        <f ca="1">OFFSET(Year!Q22,0,0,1,1)</f>
        <v>0</v>
      </c>
      <c r="Q15" s="30">
        <f ca="1">OFFSET(Year!R22,0,0,1,1)</f>
        <v>0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62"/>
      <c r="Q16" s="21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39764</v>
      </c>
      <c r="B20" s="9" t="s">
        <v>25</v>
      </c>
      <c r="C20" s="157">
        <f ca="1">OFFSET(Year!D23,0,0,1,1)</f>
        <v>0</v>
      </c>
      <c r="D20" s="157">
        <f ca="1">OFFSET(Year!E23,0,0,1,1)</f>
        <v>0</v>
      </c>
      <c r="E20" s="157">
        <f ca="1">OFFSET(Year!F23,0,0,1,1)</f>
        <v>0</v>
      </c>
      <c r="F20" s="157">
        <f ca="1">OFFSET(Year!G23,0,0,1,1)</f>
        <v>0</v>
      </c>
      <c r="G20" s="157">
        <f ca="1">OFFSET(Year!H23,0,0,1,1)</f>
        <v>0</v>
      </c>
      <c r="H20" s="157">
        <f ca="1">OFFSET(Year!I23,0,0,1,1)</f>
        <v>0</v>
      </c>
      <c r="I20" s="157">
        <f ca="1">OFFSET(Year!J23,0,0,1,1)</f>
        <v>0</v>
      </c>
      <c r="J20" s="157">
        <f ca="1">OFFSET(Year!K23,0,0,1,1)</f>
        <v>0</v>
      </c>
      <c r="K20" s="157">
        <f ca="1">OFFSET(Year!L23,0,0,1,1)</f>
        <v>0</v>
      </c>
      <c r="L20" s="157">
        <f ca="1">OFFSET(Year!M23,0,0,1,1)</f>
        <v>0</v>
      </c>
      <c r="M20" s="157">
        <f ca="1">OFFSET(Year!N23,0,0,1,1)</f>
        <v>0</v>
      </c>
      <c r="N20" s="157">
        <f ca="1">OFFSET(Year!O23,0,0,1,1)</f>
        <v>0</v>
      </c>
      <c r="O20" s="157">
        <f ca="1">OFFSET(Year!P23,0,0,1,1)</f>
        <v>0</v>
      </c>
      <c r="P20" s="157">
        <f ca="1">OFFSET(Year!Q23,0,0,1,1)</f>
        <v>0</v>
      </c>
      <c r="Q20" s="157">
        <f ca="1">OFFSET(Year!R23,0,0,1,1)</f>
        <v>0</v>
      </c>
    </row>
    <row r="21" spans="1:17" ht="12.75">
      <c r="A21" s="22"/>
      <c r="B21" s="27" t="s">
        <v>26</v>
      </c>
      <c r="C21" s="157">
        <f ca="1">OFFSET(Year!D24,0,0,1,1)</f>
        <v>0</v>
      </c>
      <c r="D21" s="157">
        <f ca="1">OFFSET(Year!E24,0,0,1,1)</f>
        <v>0</v>
      </c>
      <c r="E21" s="157">
        <f ca="1">OFFSET(Year!F24,0,0,1,1)</f>
        <v>0</v>
      </c>
      <c r="F21" s="157">
        <f ca="1">OFFSET(Year!G24,0,0,1,1)</f>
        <v>0</v>
      </c>
      <c r="G21" s="157">
        <f ca="1">OFFSET(Year!H24,0,0,1,1)</f>
        <v>0</v>
      </c>
      <c r="H21" s="157">
        <f ca="1">OFFSET(Year!I24,0,0,1,1)</f>
        <v>0</v>
      </c>
      <c r="I21" s="157">
        <f ca="1">OFFSET(Year!J24,0,0,1,1)</f>
        <v>0</v>
      </c>
      <c r="J21" s="157">
        <f ca="1">OFFSET(Year!K24,0,0,1,1)</f>
        <v>0</v>
      </c>
      <c r="K21" s="157">
        <f ca="1">OFFSET(Year!L24,0,0,1,1)</f>
        <v>0</v>
      </c>
      <c r="L21" s="157">
        <f ca="1">OFFSET(Year!M24,0,0,1,1)</f>
        <v>0</v>
      </c>
      <c r="M21" s="157">
        <f ca="1">OFFSET(Year!N24,0,0,1,1)</f>
        <v>0</v>
      </c>
      <c r="N21" s="157">
        <f ca="1">OFFSET(Year!O24,0,0,1,1)</f>
        <v>0</v>
      </c>
      <c r="O21" s="157">
        <f ca="1">OFFSET(Year!P24,0,0,1,1)</f>
        <v>0</v>
      </c>
      <c r="P21" s="157">
        <f ca="1">OFFSET(Year!Q24,0,0,1,1)</f>
        <v>0</v>
      </c>
      <c r="Q21" s="157">
        <f ca="1">OFFSET(Year!R24,0,0,1,1)</f>
        <v>0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39"/>
      <c r="I22" s="21"/>
      <c r="J22" s="21"/>
      <c r="K22" s="39"/>
      <c r="L22" s="21"/>
      <c r="M22" s="21"/>
      <c r="N22" s="21"/>
      <c r="O22" s="21"/>
      <c r="P22" s="162"/>
      <c r="Q22" s="21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400"/>
      <c r="N23" s="2"/>
      <c r="O23" s="2"/>
      <c r="P23" s="162"/>
      <c r="Q23" s="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39771</v>
      </c>
      <c r="B26" s="9" t="s">
        <v>25</v>
      </c>
      <c r="C26" s="30">
        <f ca="1">OFFSET(Year!D25,0,0,1,1)</f>
        <v>0</v>
      </c>
      <c r="D26" s="30">
        <f ca="1">OFFSET(Year!E25,0,0,1,1)</f>
        <v>0</v>
      </c>
      <c r="E26" s="30">
        <f ca="1">OFFSET(Year!F25,0,0,1,1)</f>
        <v>0</v>
      </c>
      <c r="F26" s="30">
        <f ca="1">OFFSET(Year!G25,0,0,1,1)</f>
        <v>0</v>
      </c>
      <c r="G26" s="30">
        <f ca="1">OFFSET(Year!H25,0,0,1,1)</f>
        <v>0</v>
      </c>
      <c r="H26" s="30">
        <f ca="1">OFFSET(Year!I25,0,0,1,1)</f>
        <v>0</v>
      </c>
      <c r="I26" s="30">
        <f ca="1">OFFSET(Year!J25,0,0,1,1)</f>
        <v>0</v>
      </c>
      <c r="J26" s="30">
        <f ca="1">OFFSET(Year!K25,0,0,1,1)</f>
        <v>0</v>
      </c>
      <c r="K26" s="30">
        <f ca="1">OFFSET(Year!L25,0,0,1,1)</f>
        <v>0</v>
      </c>
      <c r="L26" s="30">
        <f ca="1">OFFSET(Year!M25,0,0,1,1)</f>
        <v>0</v>
      </c>
      <c r="M26" s="30">
        <f ca="1">OFFSET(Year!N25,0,0,1,1)</f>
        <v>0</v>
      </c>
      <c r="N26" s="30">
        <f ca="1">OFFSET(Year!O25,0,0,1,1)</f>
        <v>0</v>
      </c>
      <c r="O26" s="30">
        <f ca="1">OFFSET(Year!P25,0,0,1,1)</f>
        <v>0</v>
      </c>
      <c r="P26" s="30">
        <f ca="1">OFFSET(Year!Q25,0,0,1,1)</f>
        <v>0</v>
      </c>
      <c r="Q26" s="30">
        <f ca="1">OFFSET(Year!R25,0,0,1,1)</f>
        <v>0</v>
      </c>
    </row>
    <row r="27" spans="1:17" ht="12.75">
      <c r="A27" s="22"/>
      <c r="B27" s="27" t="s">
        <v>26</v>
      </c>
      <c r="C27" s="30">
        <f ca="1">OFFSET(Year!D26,0,0,1,1)</f>
        <v>0</v>
      </c>
      <c r="D27" s="30">
        <f ca="1">OFFSET(Year!E26,0,0,1,1)</f>
        <v>0</v>
      </c>
      <c r="E27" s="30">
        <f ca="1">OFFSET(Year!F26,0,0,1,1)</f>
        <v>0</v>
      </c>
      <c r="F27" s="30">
        <f ca="1">OFFSET(Year!G26,0,0,1,1)</f>
        <v>0</v>
      </c>
      <c r="G27" s="30">
        <f ca="1">OFFSET(Year!H26,0,0,1,1)</f>
        <v>0</v>
      </c>
      <c r="H27" s="30">
        <f ca="1">OFFSET(Year!I26,0,0,1,1)</f>
        <v>0</v>
      </c>
      <c r="I27" s="30">
        <f ca="1">OFFSET(Year!J26,0,0,1,1)</f>
        <v>0</v>
      </c>
      <c r="J27" s="30">
        <f ca="1">OFFSET(Year!K26,0,0,1,1)</f>
        <v>0</v>
      </c>
      <c r="K27" s="30">
        <f ca="1">OFFSET(Year!L26,0,0,1,1)</f>
        <v>0</v>
      </c>
      <c r="L27" s="30">
        <f ca="1">OFFSET(Year!M26,0,0,1,1)</f>
        <v>0</v>
      </c>
      <c r="M27" s="30">
        <f ca="1">OFFSET(Year!N26,0,0,1,1)</f>
        <v>0</v>
      </c>
      <c r="N27" s="30"/>
      <c r="O27" s="30">
        <f ca="1">OFFSET(Year!P26,0,0,1,1)</f>
        <v>0</v>
      </c>
      <c r="P27" s="30">
        <f ca="1">OFFSET(Year!Q26,0,0,1,1)</f>
        <v>0</v>
      </c>
      <c r="Q27" s="30">
        <f ca="1">OFFSET(Year!R26,0,0,1,1)</f>
        <v>0</v>
      </c>
    </row>
    <row r="28" spans="1:17" ht="12.75">
      <c r="A28" s="22"/>
      <c r="B28" s="9" t="s">
        <v>3</v>
      </c>
      <c r="C28" s="160"/>
      <c r="D28" s="160"/>
      <c r="E28" s="160"/>
      <c r="F28" s="160"/>
      <c r="G28" s="160"/>
      <c r="H28" s="160"/>
      <c r="I28" s="160"/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7" ht="12.75">
      <c r="A32" s="40">
        <f>SUM(A26+7)</f>
        <v>39778</v>
      </c>
      <c r="B32" s="9" t="s">
        <v>25</v>
      </c>
      <c r="C32" s="30">
        <f ca="1">OFFSET(Year!D27,0,0,1,1)</f>
        <v>0</v>
      </c>
      <c r="D32" s="30">
        <f ca="1">OFFSET(Year!E27,0,0,1,1)</f>
        <v>0</v>
      </c>
      <c r="E32" s="30">
        <f ca="1">OFFSET(Year!F27,0,0,1,1)</f>
        <v>0</v>
      </c>
      <c r="F32" s="30">
        <f ca="1">OFFSET(Year!G27,0,0,1,1)</f>
        <v>0</v>
      </c>
      <c r="G32" s="30">
        <f ca="1">OFFSET(Year!H27,0,0,1,1)</f>
        <v>0</v>
      </c>
      <c r="H32" s="30">
        <f ca="1">OFFSET(Year!I27,0,0,1,1)</f>
        <v>0</v>
      </c>
      <c r="I32" s="30">
        <f ca="1">OFFSET(Year!J27,0,0,1,1)</f>
        <v>0</v>
      </c>
      <c r="J32" s="30">
        <f ca="1">OFFSET(Year!K27,0,0,1,1)</f>
        <v>0</v>
      </c>
      <c r="K32" s="30">
        <f ca="1">OFFSET(Year!L27,0,0,1,1)</f>
        <v>0</v>
      </c>
      <c r="L32" s="30">
        <f ca="1">OFFSET(Year!M27,0,0,1,1)</f>
        <v>0</v>
      </c>
      <c r="M32" s="30">
        <f ca="1">OFFSET(Year!N27,0,0,1,1)</f>
        <v>0</v>
      </c>
      <c r="N32" s="30">
        <f ca="1">OFFSET(Year!O27,0,0,1,1)</f>
        <v>0</v>
      </c>
      <c r="O32" s="30">
        <f ca="1">OFFSET(Year!P27,0,0,1,1)</f>
        <v>0</v>
      </c>
      <c r="P32" s="30">
        <f ca="1">OFFSET(Year!Q27,0,0,1,1)</f>
        <v>0</v>
      </c>
      <c r="Q32" s="30">
        <f ca="1">OFFSET(Year!R27,0,0,1,1)</f>
        <v>0</v>
      </c>
    </row>
    <row r="33" spans="1:17" ht="12.75">
      <c r="A33" s="22"/>
      <c r="B33" s="27" t="s">
        <v>26</v>
      </c>
      <c r="C33" s="30">
        <f ca="1">OFFSET(Year!D28,0,0,1,1)</f>
        <v>0</v>
      </c>
      <c r="D33" s="30">
        <f ca="1">OFFSET(Year!E28,0,0,1,1)</f>
        <v>0</v>
      </c>
      <c r="E33" s="30">
        <f ca="1">OFFSET(Year!F28,0,0,1,1)</f>
        <v>0</v>
      </c>
      <c r="F33" s="30">
        <f ca="1">OFFSET(Year!G28,0,0,1,1)</f>
        <v>0</v>
      </c>
      <c r="G33" s="30">
        <f ca="1">OFFSET(Year!H28,0,0,1,1)</f>
        <v>0</v>
      </c>
      <c r="H33" s="30">
        <f ca="1">OFFSET(Year!I28,0,0,1,1)</f>
        <v>0</v>
      </c>
      <c r="I33" s="30">
        <f ca="1">OFFSET(Year!J28,0,0,1,1)</f>
        <v>0</v>
      </c>
      <c r="J33" s="30">
        <f ca="1">OFFSET(Year!K28,0,0,1,1)</f>
        <v>0</v>
      </c>
      <c r="K33" s="30">
        <f ca="1">OFFSET(Year!L28,0,0,1,1)</f>
        <v>0</v>
      </c>
      <c r="L33" s="30">
        <f ca="1">OFFSET(Year!M28,0,0,1,1)</f>
        <v>0</v>
      </c>
      <c r="M33" s="30">
        <f ca="1">OFFSET(Year!N28,0,0,1,1)</f>
        <v>0</v>
      </c>
      <c r="N33" s="30">
        <f ca="1">OFFSET(Year!O28,0,0,1,1)</f>
        <v>0</v>
      </c>
      <c r="O33" s="30">
        <f ca="1">OFFSET(Year!P28,0,0,1,1)</f>
        <v>0</v>
      </c>
      <c r="P33" s="30">
        <f ca="1">OFFSET(Year!Q28,0,0,1,1)</f>
        <v>0</v>
      </c>
      <c r="Q33" s="30">
        <f ca="1">OFFSET(Year!R28,0,0,1,1)</f>
        <v>0</v>
      </c>
    </row>
    <row r="34" spans="1:17" ht="12.75">
      <c r="A34" s="22"/>
      <c r="B34" s="9" t="s">
        <v>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>
      <c r="A35" s="22"/>
      <c r="B35" s="9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6" ht="12.7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8"/>
      <c r="O36" s="3"/>
      <c r="P36" s="3"/>
    </row>
    <row r="37" spans="1:16" ht="12.7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8"/>
      <c r="O37" s="3"/>
      <c r="P37" s="3"/>
    </row>
    <row r="38" spans="4:12" ht="12.75">
      <c r="D38" s="17" t="s">
        <v>61</v>
      </c>
      <c r="E38" s="17"/>
      <c r="F38" s="17"/>
      <c r="G38" s="7"/>
      <c r="H38" s="7"/>
      <c r="I38" s="8"/>
      <c r="J38" s="11"/>
      <c r="K38" s="3"/>
      <c r="L38" s="3"/>
    </row>
    <row r="39" spans="4:12" ht="12.75">
      <c r="D39" s="17" t="s">
        <v>30</v>
      </c>
      <c r="E39" s="17"/>
      <c r="F39" s="17"/>
      <c r="G39" s="7"/>
      <c r="H39" s="7"/>
      <c r="J39" s="38"/>
      <c r="K39" s="406"/>
      <c r="L39" s="406"/>
    </row>
    <row r="40" spans="3:12" ht="12.75">
      <c r="C40" s="38" t="s">
        <v>29</v>
      </c>
      <c r="D40" s="403">
        <f>A8</f>
        <v>39750</v>
      </c>
      <c r="E40" s="17"/>
      <c r="F40" s="38"/>
      <c r="G40" s="32"/>
      <c r="H40" s="32"/>
      <c r="J40" s="3"/>
      <c r="K40" s="3"/>
      <c r="L40" s="3"/>
    </row>
    <row r="41" spans="1:12" ht="12.75">
      <c r="A41" s="3"/>
      <c r="B41" s="5"/>
      <c r="C41" s="24"/>
      <c r="D41" s="68"/>
      <c r="E41" s="68"/>
      <c r="F41" s="69"/>
      <c r="G41" s="70"/>
      <c r="H41" s="70"/>
      <c r="I41" s="5"/>
      <c r="J41" s="3"/>
      <c r="K41" s="3"/>
      <c r="L41" s="3"/>
    </row>
    <row r="42" spans="1:14" ht="13.5" thickBot="1">
      <c r="A42" s="471" t="s">
        <v>57</v>
      </c>
      <c r="B42" s="472"/>
      <c r="C42" s="472"/>
      <c r="D42" s="472"/>
      <c r="E42" s="472"/>
      <c r="F42" s="472"/>
      <c r="G42" s="473"/>
      <c r="J42" s="3"/>
      <c r="K42" s="3"/>
      <c r="L42" s="3"/>
      <c r="M42" s="3"/>
      <c r="N42" s="3"/>
    </row>
    <row r="43" spans="1:20" ht="12.75">
      <c r="A43" s="61" t="s">
        <v>22</v>
      </c>
      <c r="B43" s="53" t="s">
        <v>24</v>
      </c>
      <c r="C43" s="53" t="s">
        <v>25</v>
      </c>
      <c r="D43" s="53" t="s">
        <v>26</v>
      </c>
      <c r="E43" s="54" t="s">
        <v>27</v>
      </c>
      <c r="F43" s="55"/>
      <c r="G43" s="56" t="s">
        <v>28</v>
      </c>
      <c r="J43" s="3"/>
      <c r="K43" s="3"/>
      <c r="L43" s="3"/>
      <c r="M43" s="3"/>
      <c r="N43" s="61" t="s">
        <v>22</v>
      </c>
      <c r="O43" s="53" t="s">
        <v>24</v>
      </c>
      <c r="P43" s="53" t="s">
        <v>117</v>
      </c>
      <c r="Q43" s="53" t="s">
        <v>118</v>
      </c>
      <c r="R43" s="53" t="s">
        <v>119</v>
      </c>
      <c r="S43" s="53" t="s">
        <v>120</v>
      </c>
      <c r="T43" s="53" t="s">
        <v>121</v>
      </c>
    </row>
    <row r="44" spans="1:20" ht="12.75">
      <c r="A44" s="57">
        <v>1</v>
      </c>
      <c r="B44" s="85" t="str">
        <f>Notes!F3</f>
        <v>1855 - 1930</v>
      </c>
      <c r="C44" s="85">
        <f>C8</f>
        <v>0</v>
      </c>
      <c r="D44" s="85">
        <f>C9</f>
        <v>0</v>
      </c>
      <c r="E44" s="197">
        <f>C10</f>
        <v>0</v>
      </c>
      <c r="F44" s="198"/>
      <c r="G44" s="199">
        <f>C11</f>
        <v>0</v>
      </c>
      <c r="J44" s="3"/>
      <c r="K44" s="3"/>
      <c r="L44" s="3"/>
      <c r="M44" s="3"/>
      <c r="N44" s="57">
        <v>1</v>
      </c>
      <c r="O44" s="85" t="str">
        <f>B44</f>
        <v>1855 - 1930</v>
      </c>
      <c r="P44" s="85">
        <f>C44</f>
        <v>0</v>
      </c>
      <c r="Q44" s="85">
        <f>C53</f>
        <v>0</v>
      </c>
      <c r="R44" s="85">
        <f>C63</f>
        <v>0</v>
      </c>
      <c r="S44" s="85">
        <f>C73</f>
        <v>0</v>
      </c>
      <c r="T44" s="85">
        <f>C83</f>
        <v>0</v>
      </c>
    </row>
    <row r="45" spans="1:20" ht="12.75">
      <c r="A45" s="283" t="s">
        <v>23</v>
      </c>
      <c r="B45" s="85" t="str">
        <f>Notes!F4</f>
        <v>1930 - 1940</v>
      </c>
      <c r="C45" s="203"/>
      <c r="D45" s="203"/>
      <c r="E45" s="204"/>
      <c r="F45" s="205"/>
      <c r="G45" s="206"/>
      <c r="J45" s="3"/>
      <c r="K45" s="3"/>
      <c r="L45" s="3"/>
      <c r="M45" s="3"/>
      <c r="N45" s="283" t="s">
        <v>23</v>
      </c>
      <c r="O45" s="85" t="str">
        <f>B45</f>
        <v>1930 - 1940</v>
      </c>
      <c r="P45" s="203"/>
      <c r="Q45" s="203"/>
      <c r="R45" s="203"/>
      <c r="S45" s="203"/>
      <c r="T45" s="203"/>
    </row>
    <row r="46" spans="1:20" ht="13.5" thickBot="1">
      <c r="A46" s="58">
        <v>2</v>
      </c>
      <c r="B46" s="87" t="str">
        <f>Notes!F5</f>
        <v>1940 - 2015</v>
      </c>
      <c r="C46" s="87">
        <f>D8</f>
        <v>0</v>
      </c>
      <c r="D46" s="87">
        <f>D9</f>
        <v>0</v>
      </c>
      <c r="E46" s="200">
        <f>D10</f>
        <v>0</v>
      </c>
      <c r="F46" s="201"/>
      <c r="G46" s="202">
        <f>D11</f>
        <v>0</v>
      </c>
      <c r="J46" s="3"/>
      <c r="K46" s="3"/>
      <c r="L46" s="3"/>
      <c r="M46" s="3"/>
      <c r="N46" s="58">
        <v>2</v>
      </c>
      <c r="O46" s="87" t="str">
        <f>B46</f>
        <v>1940 - 2015</v>
      </c>
      <c r="P46" s="87">
        <f>C46</f>
        <v>0</v>
      </c>
      <c r="Q46" s="87">
        <f>C55</f>
        <v>0</v>
      </c>
      <c r="R46" s="87">
        <f>C65</f>
        <v>0</v>
      </c>
      <c r="S46" s="87">
        <f>C75</f>
        <v>0</v>
      </c>
      <c r="T46" s="87">
        <f>C85</f>
        <v>0</v>
      </c>
    </row>
    <row r="47" spans="1:20" ht="13.5" thickBot="1">
      <c r="A47" s="57" t="s">
        <v>23</v>
      </c>
      <c r="B47" s="87" t="str">
        <f>Notes!F6</f>
        <v>2015 - 2030</v>
      </c>
      <c r="C47" s="203"/>
      <c r="D47" s="203"/>
      <c r="E47" s="204"/>
      <c r="F47" s="205"/>
      <c r="G47" s="206"/>
      <c r="J47" s="3"/>
      <c r="K47" s="3"/>
      <c r="L47" s="3"/>
      <c r="M47" s="3"/>
      <c r="N47" s="57" t="s">
        <v>23</v>
      </c>
      <c r="O47" s="87" t="str">
        <f>B47</f>
        <v>2015 - 2030</v>
      </c>
      <c r="P47" s="203"/>
      <c r="Q47" s="203"/>
      <c r="R47" s="203"/>
      <c r="S47" s="203"/>
      <c r="T47" s="203"/>
    </row>
    <row r="48" spans="1:20" ht="13.5" thickBot="1">
      <c r="A48" s="58">
        <v>3</v>
      </c>
      <c r="B48" s="87" t="str">
        <f>Notes!F7</f>
        <v>2030 - 2105</v>
      </c>
      <c r="C48" s="87">
        <f>E8</f>
        <v>0</v>
      </c>
      <c r="D48" s="87">
        <f>E9</f>
        <v>0</v>
      </c>
      <c r="E48" s="200">
        <f>E10</f>
        <v>0</v>
      </c>
      <c r="F48" s="201"/>
      <c r="G48" s="202">
        <f>E11</f>
        <v>0</v>
      </c>
      <c r="J48" s="3"/>
      <c r="K48" s="3"/>
      <c r="L48" s="3"/>
      <c r="M48" s="3"/>
      <c r="N48" s="58">
        <v>3</v>
      </c>
      <c r="O48" s="87" t="str">
        <f>B48</f>
        <v>2030 - 2105</v>
      </c>
      <c r="P48" s="87">
        <f>C48</f>
        <v>0</v>
      </c>
      <c r="Q48" s="87">
        <f>C57</f>
        <v>0</v>
      </c>
      <c r="R48" s="87">
        <f>C67</f>
        <v>0</v>
      </c>
      <c r="S48" s="87">
        <f>C77</f>
        <v>0</v>
      </c>
      <c r="T48" s="87">
        <f>C87</f>
        <v>0</v>
      </c>
    </row>
    <row r="49" spans="3:12" ht="12.75">
      <c r="C49"/>
      <c r="D49"/>
      <c r="E49"/>
      <c r="J49" s="3"/>
      <c r="K49" s="3"/>
      <c r="L49" s="3"/>
    </row>
    <row r="50" spans="1:14" ht="12.75">
      <c r="A50" s="7"/>
      <c r="B50" s="24"/>
      <c r="C50" s="24"/>
      <c r="D50" s="24"/>
      <c r="E50" s="5"/>
      <c r="F50" s="5"/>
      <c r="G50" s="24"/>
      <c r="J50" s="3"/>
      <c r="K50" s="3"/>
      <c r="L50" s="3"/>
      <c r="M50" s="3"/>
      <c r="N50" s="3"/>
    </row>
    <row r="51" spans="1:14" ht="13.5" thickBot="1">
      <c r="A51" s="474" t="s">
        <v>58</v>
      </c>
      <c r="B51" s="475"/>
      <c r="C51" s="475"/>
      <c r="D51" s="475"/>
      <c r="E51" s="475"/>
      <c r="F51" s="475"/>
      <c r="G51" s="476"/>
      <c r="J51" s="3"/>
      <c r="K51" s="3"/>
      <c r="L51" s="3"/>
      <c r="M51" s="3"/>
      <c r="N51" s="3"/>
    </row>
    <row r="52" spans="1:14" ht="12.75">
      <c r="A52" s="166" t="s">
        <v>22</v>
      </c>
      <c r="B52" s="167" t="s">
        <v>24</v>
      </c>
      <c r="C52" s="167" t="s">
        <v>25</v>
      </c>
      <c r="D52" s="167" t="s">
        <v>26</v>
      </c>
      <c r="E52" s="168" t="s">
        <v>27</v>
      </c>
      <c r="F52" s="169"/>
      <c r="G52" s="170" t="s">
        <v>28</v>
      </c>
      <c r="J52" s="3"/>
      <c r="K52" s="3"/>
      <c r="L52" s="3"/>
      <c r="M52" s="3"/>
      <c r="N52" s="3"/>
    </row>
    <row r="53" spans="1:14" ht="12.75">
      <c r="A53" s="171">
        <v>1</v>
      </c>
      <c r="B53" s="85" t="str">
        <f>Notes!F3</f>
        <v>1855 - 1930</v>
      </c>
      <c r="C53" s="85">
        <f>F8</f>
        <v>0</v>
      </c>
      <c r="D53" s="85">
        <f>F9</f>
        <v>0</v>
      </c>
      <c r="E53" s="197">
        <f>F10</f>
        <v>0</v>
      </c>
      <c r="F53" s="198"/>
      <c r="G53" s="207">
        <f>F11</f>
        <v>0</v>
      </c>
      <c r="J53" s="3"/>
      <c r="K53" s="3"/>
      <c r="L53" s="3"/>
      <c r="M53" s="3"/>
      <c r="N53" s="3"/>
    </row>
    <row r="54" spans="1:14" ht="12.75">
      <c r="A54" s="171" t="s">
        <v>23</v>
      </c>
      <c r="B54" s="85" t="str">
        <f>Notes!F4</f>
        <v>1930 - 1940</v>
      </c>
      <c r="C54" s="203"/>
      <c r="D54" s="203"/>
      <c r="E54" s="204"/>
      <c r="F54" s="205"/>
      <c r="G54" s="206"/>
      <c r="J54" s="3"/>
      <c r="K54" s="3"/>
      <c r="L54" s="3"/>
      <c r="M54" s="3"/>
      <c r="N54" s="3"/>
    </row>
    <row r="55" spans="1:14" ht="12.75">
      <c r="A55" s="172">
        <v>2</v>
      </c>
      <c r="B55" s="85" t="str">
        <f>Notes!F3</f>
        <v>1855 - 1930</v>
      </c>
      <c r="C55" s="85">
        <f>G8</f>
        <v>0</v>
      </c>
      <c r="D55" s="85">
        <f>G9</f>
        <v>0</v>
      </c>
      <c r="E55" s="197">
        <f>F10</f>
        <v>0</v>
      </c>
      <c r="F55" s="198"/>
      <c r="G55" s="207">
        <f>F11</f>
        <v>0</v>
      </c>
      <c r="J55" s="3"/>
      <c r="K55" s="3"/>
      <c r="L55" s="3"/>
      <c r="M55" s="3"/>
      <c r="N55" s="3"/>
    </row>
    <row r="56" spans="1:14" ht="12.75">
      <c r="A56" s="172" t="s">
        <v>23</v>
      </c>
      <c r="B56" s="86" t="str">
        <f>Notes!F5</f>
        <v>1940 - 2015</v>
      </c>
      <c r="C56" s="203"/>
      <c r="D56" s="203"/>
      <c r="E56" s="204"/>
      <c r="F56" s="205"/>
      <c r="G56" s="208"/>
      <c r="J56" s="3"/>
      <c r="K56" s="3"/>
      <c r="L56" s="3"/>
      <c r="M56" s="3"/>
      <c r="N56" s="3"/>
    </row>
    <row r="57" spans="1:14" ht="13.5" thickBot="1">
      <c r="A57" s="173">
        <v>3</v>
      </c>
      <c r="B57" s="174" t="str">
        <f>Notes!F6</f>
        <v>2015 - 2030</v>
      </c>
      <c r="C57" s="174">
        <f>H8</f>
        <v>0</v>
      </c>
      <c r="D57" s="174">
        <f>H9</f>
        <v>0</v>
      </c>
      <c r="E57" s="209">
        <f>H10</f>
        <v>0</v>
      </c>
      <c r="F57" s="210"/>
      <c r="G57" s="211">
        <f>H11</f>
        <v>0</v>
      </c>
      <c r="J57" s="3"/>
      <c r="K57" s="3"/>
      <c r="L57" s="3"/>
      <c r="M57" s="3"/>
      <c r="N57" s="3"/>
    </row>
    <row r="58" spans="1:14" ht="12.75">
      <c r="A58" s="14"/>
      <c r="B58" s="89"/>
      <c r="C58" s="42"/>
      <c r="D58" s="42"/>
      <c r="E58" s="43"/>
      <c r="F58" s="43"/>
      <c r="G58" s="42"/>
      <c r="J58" s="3"/>
      <c r="K58" s="3"/>
      <c r="L58" s="3"/>
      <c r="M58" s="3"/>
      <c r="N58" s="3"/>
    </row>
    <row r="59" spans="1:14" ht="12.75">
      <c r="A59" s="14"/>
      <c r="B59" s="26"/>
      <c r="C59" s="8"/>
      <c r="D59" s="8"/>
      <c r="E59" s="3"/>
      <c r="F59" s="3"/>
      <c r="G59" s="8"/>
      <c r="J59" s="3"/>
      <c r="K59" s="3"/>
      <c r="L59" s="3"/>
      <c r="M59" s="3"/>
      <c r="N59" s="3"/>
    </row>
    <row r="60" spans="1:14" ht="12.75">
      <c r="A60" s="7"/>
      <c r="B60" s="24"/>
      <c r="C60" s="24"/>
      <c r="D60" s="24"/>
      <c r="E60" s="5"/>
      <c r="F60" s="5"/>
      <c r="G60" s="24"/>
      <c r="J60" s="3"/>
      <c r="K60" s="3"/>
      <c r="L60" s="3"/>
      <c r="M60" s="3"/>
      <c r="N60" s="3"/>
    </row>
    <row r="61" spans="1:14" ht="13.5" thickBot="1">
      <c r="A61" s="477" t="s">
        <v>59</v>
      </c>
      <c r="B61" s="478"/>
      <c r="C61" s="478"/>
      <c r="D61" s="478"/>
      <c r="E61" s="478"/>
      <c r="F61" s="478"/>
      <c r="G61" s="479"/>
      <c r="K61" s="3"/>
      <c r="L61" s="3"/>
      <c r="M61" s="3"/>
      <c r="N61" s="3"/>
    </row>
    <row r="62" spans="1:14" ht="12.75">
      <c r="A62" s="175" t="s">
        <v>22</v>
      </c>
      <c r="B62" s="176" t="s">
        <v>24</v>
      </c>
      <c r="C62" s="176" t="s">
        <v>25</v>
      </c>
      <c r="D62" s="176" t="s">
        <v>26</v>
      </c>
      <c r="E62" s="177" t="s">
        <v>27</v>
      </c>
      <c r="F62" s="178"/>
      <c r="G62" s="179" t="s">
        <v>28</v>
      </c>
      <c r="J62" s="11"/>
      <c r="K62" s="3"/>
      <c r="L62" s="3"/>
      <c r="M62" s="3"/>
      <c r="N62" s="3"/>
    </row>
    <row r="63" spans="1:14" ht="12.75">
      <c r="A63" s="180">
        <v>1</v>
      </c>
      <c r="B63" s="163" t="str">
        <f>Notes!F3</f>
        <v>1855 - 1930</v>
      </c>
      <c r="C63" s="163">
        <f>I8</f>
        <v>0</v>
      </c>
      <c r="D63" s="163">
        <f>I9</f>
        <v>0</v>
      </c>
      <c r="E63" s="164">
        <f>I10</f>
        <v>0</v>
      </c>
      <c r="F63" s="165"/>
      <c r="G63" s="194">
        <f>I11</f>
        <v>0</v>
      </c>
      <c r="J63" s="11"/>
      <c r="K63" s="3"/>
      <c r="L63" s="3"/>
      <c r="M63" s="3"/>
      <c r="N63" s="3"/>
    </row>
    <row r="64" spans="1:14" ht="12.75">
      <c r="A64" s="180" t="s">
        <v>23</v>
      </c>
      <c r="B64" s="163" t="str">
        <f>Notes!F4</f>
        <v>1930 - 1940</v>
      </c>
      <c r="C64" s="203"/>
      <c r="D64" s="203"/>
      <c r="E64" s="204"/>
      <c r="F64" s="205"/>
      <c r="G64" s="208"/>
      <c r="J64" s="11"/>
      <c r="K64" s="3"/>
      <c r="L64" s="3"/>
      <c r="M64" s="3"/>
      <c r="N64" s="3"/>
    </row>
    <row r="65" spans="1:14" ht="12.75">
      <c r="A65" s="181">
        <v>2</v>
      </c>
      <c r="B65" s="85" t="str">
        <f>Notes!F5</f>
        <v>1940 - 2015</v>
      </c>
      <c r="C65" s="85">
        <f>J8</f>
        <v>0</v>
      </c>
      <c r="D65" s="85">
        <f>J9</f>
        <v>0</v>
      </c>
      <c r="E65" s="197">
        <f>J10</f>
        <v>0</v>
      </c>
      <c r="F65" s="198"/>
      <c r="G65" s="212">
        <f>J11</f>
        <v>0</v>
      </c>
      <c r="J65" s="500"/>
      <c r="K65" s="501"/>
      <c r="L65" s="501"/>
      <c r="M65" s="3"/>
      <c r="N65" s="3"/>
    </row>
    <row r="66" spans="1:14" ht="12.75">
      <c r="A66" s="181" t="s">
        <v>23</v>
      </c>
      <c r="B66" s="86" t="str">
        <f>Notes!F6</f>
        <v>2015 - 2030</v>
      </c>
      <c r="C66" s="203"/>
      <c r="D66" s="203"/>
      <c r="E66" s="204"/>
      <c r="F66" s="205"/>
      <c r="G66" s="213"/>
      <c r="J66" s="11"/>
      <c r="K66" s="43"/>
      <c r="L66" s="3"/>
      <c r="M66" s="3"/>
      <c r="N66" s="3"/>
    </row>
    <row r="67" spans="1:14" ht="13.5" thickBot="1">
      <c r="A67" s="182">
        <v>3</v>
      </c>
      <c r="B67" s="183" t="str">
        <f>Notes!F7</f>
        <v>2030 - 2105</v>
      </c>
      <c r="C67" s="183">
        <f>K8</f>
        <v>0</v>
      </c>
      <c r="D67" s="183">
        <f>K9</f>
        <v>0</v>
      </c>
      <c r="E67" s="214">
        <f>K10</f>
        <v>0</v>
      </c>
      <c r="F67" s="215"/>
      <c r="G67" s="216">
        <f>K11</f>
        <v>0</v>
      </c>
      <c r="J67" s="11"/>
      <c r="K67" s="288"/>
      <c r="L67" s="3"/>
      <c r="M67" s="3"/>
      <c r="N67" s="3"/>
    </row>
    <row r="68" spans="1:14" ht="12.75">
      <c r="A68" s="14"/>
      <c r="B68" s="26"/>
      <c r="C68" s="42"/>
      <c r="D68" s="42"/>
      <c r="E68" s="43"/>
      <c r="F68" s="43"/>
      <c r="G68" s="42"/>
      <c r="J68" s="11"/>
      <c r="K68" s="43"/>
      <c r="L68" s="3"/>
      <c r="M68" s="3"/>
      <c r="N68" s="3"/>
    </row>
    <row r="69" spans="1:14" ht="12.75">
      <c r="A69" s="14"/>
      <c r="B69" s="26"/>
      <c r="C69" s="8"/>
      <c r="D69" s="8"/>
      <c r="E69" s="3"/>
      <c r="F69" s="3"/>
      <c r="G69" s="8"/>
      <c r="J69" s="11"/>
      <c r="K69" s="11"/>
      <c r="L69" s="3"/>
      <c r="M69" s="3"/>
      <c r="N69" s="3"/>
    </row>
    <row r="70" spans="1:14" ht="12.75">
      <c r="A70" s="7"/>
      <c r="B70" s="24"/>
      <c r="C70" s="24"/>
      <c r="D70" s="24"/>
      <c r="E70" s="5"/>
      <c r="F70" s="5"/>
      <c r="G70" s="24"/>
      <c r="J70" s="11"/>
      <c r="K70" s="3"/>
      <c r="L70" s="3"/>
      <c r="M70" s="3"/>
      <c r="N70" s="3"/>
    </row>
    <row r="71" spans="1:14" ht="13.5" thickBot="1">
      <c r="A71" s="442" t="s">
        <v>60</v>
      </c>
      <c r="B71" s="466"/>
      <c r="C71" s="466"/>
      <c r="D71" s="466"/>
      <c r="E71" s="466"/>
      <c r="F71" s="466"/>
      <c r="G71" s="467"/>
      <c r="J71" s="261"/>
      <c r="K71" s="3"/>
      <c r="L71" s="3"/>
      <c r="M71" s="3"/>
      <c r="N71" s="3"/>
    </row>
    <row r="72" spans="1:14" ht="12.75">
      <c r="A72" s="184" t="s">
        <v>22</v>
      </c>
      <c r="B72" s="185" t="s">
        <v>24</v>
      </c>
      <c r="C72" s="185" t="s">
        <v>25</v>
      </c>
      <c r="D72" s="185" t="s">
        <v>26</v>
      </c>
      <c r="E72" s="186" t="s">
        <v>27</v>
      </c>
      <c r="F72" s="187"/>
      <c r="G72" s="188" t="s">
        <v>28</v>
      </c>
      <c r="J72" s="11"/>
      <c r="K72" s="262"/>
      <c r="L72" s="3"/>
      <c r="M72" s="3"/>
      <c r="N72" s="3"/>
    </row>
    <row r="73" spans="1:14" ht="12.75">
      <c r="A73" s="192">
        <v>1</v>
      </c>
      <c r="B73" s="163" t="str">
        <f>Notes!F3</f>
        <v>1855 - 1930</v>
      </c>
      <c r="C73" s="163">
        <f>L8</f>
        <v>0</v>
      </c>
      <c r="D73" s="163">
        <f>L9</f>
        <v>0</v>
      </c>
      <c r="E73" s="164">
        <f>L10</f>
        <v>0</v>
      </c>
      <c r="F73" s="165"/>
      <c r="G73" s="193">
        <f>L11</f>
        <v>0</v>
      </c>
      <c r="J73" s="11"/>
      <c r="K73" s="263"/>
      <c r="L73" s="3"/>
      <c r="M73" s="3"/>
      <c r="N73" s="3"/>
    </row>
    <row r="74" spans="1:14" ht="12.75">
      <c r="A74" s="192" t="s">
        <v>23</v>
      </c>
      <c r="B74" s="163" t="str">
        <f>Notes!F4</f>
        <v>1930 - 1940</v>
      </c>
      <c r="C74" s="203"/>
      <c r="D74" s="203"/>
      <c r="E74" s="204"/>
      <c r="F74" s="205"/>
      <c r="G74" s="208"/>
      <c r="J74" s="11"/>
      <c r="K74" s="263"/>
      <c r="L74" s="3"/>
      <c r="M74" s="3"/>
      <c r="N74" s="3"/>
    </row>
    <row r="75" spans="1:14" ht="12.75">
      <c r="A75" s="189">
        <v>2</v>
      </c>
      <c r="B75" s="85" t="str">
        <f>Notes!F5</f>
        <v>1940 - 2015</v>
      </c>
      <c r="C75" s="85">
        <f>M8</f>
        <v>0</v>
      </c>
      <c r="D75" s="85">
        <f>M9</f>
        <v>0</v>
      </c>
      <c r="E75" s="197">
        <f>M10</f>
        <v>0</v>
      </c>
      <c r="F75" s="198"/>
      <c r="G75" s="217">
        <f>M11</f>
        <v>0</v>
      </c>
      <c r="J75" s="11"/>
      <c r="K75" s="262"/>
      <c r="L75" s="3"/>
      <c r="M75" s="3"/>
      <c r="N75" s="3"/>
    </row>
    <row r="76" spans="1:14" ht="12.75">
      <c r="A76" s="189" t="s">
        <v>23</v>
      </c>
      <c r="B76" s="86" t="str">
        <f>Notes!F6</f>
        <v>2015 - 2030</v>
      </c>
      <c r="C76" s="203"/>
      <c r="D76" s="203"/>
      <c r="E76" s="204"/>
      <c r="F76" s="205"/>
      <c r="G76" s="218"/>
      <c r="J76" s="11"/>
      <c r="K76" s="263"/>
      <c r="L76" s="3"/>
      <c r="M76" s="3"/>
      <c r="N76" s="3"/>
    </row>
    <row r="77" spans="1:14" ht="13.5" thickBot="1">
      <c r="A77" s="190">
        <v>3</v>
      </c>
      <c r="B77" s="191" t="str">
        <f>Notes!F7</f>
        <v>2030 - 2105</v>
      </c>
      <c r="C77" s="191">
        <f>N8</f>
        <v>0</v>
      </c>
      <c r="D77" s="191">
        <f>N9</f>
        <v>0</v>
      </c>
      <c r="E77" s="219">
        <f>N10</f>
        <v>0</v>
      </c>
      <c r="F77" s="220"/>
      <c r="G77" s="221">
        <f>N11</f>
        <v>0</v>
      </c>
      <c r="J77" s="3"/>
      <c r="K77" s="263"/>
      <c r="L77" s="3"/>
      <c r="M77" s="3"/>
      <c r="N77" s="3"/>
    </row>
    <row r="78" spans="1:14" ht="12.75">
      <c r="A78" s="50"/>
      <c r="B78" s="89"/>
      <c r="C78" s="42"/>
      <c r="D78" s="42"/>
      <c r="E78" s="43"/>
      <c r="F78" s="43"/>
      <c r="G78" s="42"/>
      <c r="J78" s="440"/>
      <c r="K78" s="440"/>
      <c r="L78" s="440"/>
      <c r="M78" s="3"/>
      <c r="N78" s="3"/>
    </row>
    <row r="79" spans="1:14" ht="12.75">
      <c r="A79" s="50"/>
      <c r="B79" s="89"/>
      <c r="C79" s="42"/>
      <c r="D79" s="42"/>
      <c r="E79" s="43"/>
      <c r="F79" s="43"/>
      <c r="G79" s="42"/>
      <c r="J79" s="441"/>
      <c r="K79" s="441"/>
      <c r="L79" s="441"/>
      <c r="M79" s="3"/>
      <c r="N79" s="3"/>
    </row>
    <row r="80" spans="1:14" ht="12.75">
      <c r="A80" s="14"/>
      <c r="B80" s="26"/>
      <c r="C80" s="28"/>
      <c r="D80" s="28"/>
      <c r="E80" s="29"/>
      <c r="F80" s="29"/>
      <c r="G80" s="28"/>
      <c r="J80" s="440"/>
      <c r="K80" s="440"/>
      <c r="L80" s="440"/>
      <c r="M80" s="3"/>
      <c r="N80" s="3"/>
    </row>
    <row r="81" spans="1:14" ht="13.5" thickBot="1">
      <c r="A81" s="468" t="s">
        <v>86</v>
      </c>
      <c r="B81" s="469"/>
      <c r="C81" s="469"/>
      <c r="D81" s="469"/>
      <c r="E81" s="469"/>
      <c r="F81" s="469"/>
      <c r="G81" s="470"/>
      <c r="J81" s="446"/>
      <c r="K81" s="446"/>
      <c r="L81" s="446"/>
      <c r="M81" s="3"/>
      <c r="N81" s="3"/>
    </row>
    <row r="82" spans="1:14" ht="12.75">
      <c r="A82" s="67" t="s">
        <v>22</v>
      </c>
      <c r="B82" s="62" t="s">
        <v>24</v>
      </c>
      <c r="C82" s="62" t="s">
        <v>25</v>
      </c>
      <c r="D82" s="62" t="s">
        <v>26</v>
      </c>
      <c r="E82" s="63" t="s">
        <v>27</v>
      </c>
      <c r="F82" s="64"/>
      <c r="G82" s="65" t="s">
        <v>28</v>
      </c>
      <c r="J82" s="11"/>
      <c r="K82" s="3"/>
      <c r="L82" s="3"/>
      <c r="M82" s="3"/>
      <c r="N82" s="3"/>
    </row>
    <row r="83" spans="1:14" ht="12.75">
      <c r="A83" s="195">
        <v>1</v>
      </c>
      <c r="B83" s="163" t="str">
        <f>Notes!F3</f>
        <v>1855 - 1930</v>
      </c>
      <c r="C83" s="163">
        <f>O8</f>
        <v>0</v>
      </c>
      <c r="D83" s="163">
        <f>O9</f>
        <v>0</v>
      </c>
      <c r="E83" s="164">
        <f>O10</f>
        <v>0</v>
      </c>
      <c r="F83" s="165"/>
      <c r="G83" s="196">
        <f>O11</f>
        <v>0</v>
      </c>
      <c r="J83" s="11"/>
      <c r="K83" s="3"/>
      <c r="L83" s="3"/>
      <c r="M83" s="3"/>
      <c r="N83" s="3"/>
    </row>
    <row r="84" spans="1:14" ht="12.75">
      <c r="A84" s="195" t="s">
        <v>23</v>
      </c>
      <c r="B84" s="163" t="str">
        <f>Notes!F4</f>
        <v>1930 - 1940</v>
      </c>
      <c r="C84" s="203"/>
      <c r="D84" s="203"/>
      <c r="E84" s="204"/>
      <c r="F84" s="205"/>
      <c r="G84" s="223"/>
      <c r="J84" s="11"/>
      <c r="K84" s="3"/>
      <c r="L84" s="3"/>
      <c r="M84" s="3"/>
      <c r="N84" s="3"/>
    </row>
    <row r="85" spans="1:14" ht="12.75">
      <c r="A85" s="59">
        <v>2</v>
      </c>
      <c r="B85" s="85" t="str">
        <f>Notes!F5</f>
        <v>1940 - 2015</v>
      </c>
      <c r="C85" s="85">
        <f>P8</f>
        <v>0</v>
      </c>
      <c r="D85" s="85">
        <f>P9</f>
        <v>0</v>
      </c>
      <c r="E85" s="197">
        <f>P10</f>
        <v>0</v>
      </c>
      <c r="F85" s="198"/>
      <c r="G85" s="222">
        <f>P11</f>
        <v>0</v>
      </c>
      <c r="J85" s="11"/>
      <c r="K85" s="43"/>
      <c r="L85" s="3"/>
      <c r="M85" s="3"/>
      <c r="N85" s="3"/>
    </row>
    <row r="86" spans="1:14" ht="12.75">
      <c r="A86" s="59" t="s">
        <v>23</v>
      </c>
      <c r="B86" s="86" t="str">
        <f>Notes!F6</f>
        <v>2015 - 2030</v>
      </c>
      <c r="C86" s="203"/>
      <c r="D86" s="203"/>
      <c r="E86" s="204"/>
      <c r="F86" s="205"/>
      <c r="G86" s="223"/>
      <c r="J86" s="11"/>
      <c r="K86" s="3"/>
      <c r="L86" s="3"/>
      <c r="M86" s="3"/>
      <c r="N86" s="3"/>
    </row>
    <row r="87" spans="1:14" ht="13.5" thickBot="1">
      <c r="A87" s="60">
        <v>3</v>
      </c>
      <c r="B87" s="88" t="str">
        <f>Notes!F7</f>
        <v>2030 - 2105</v>
      </c>
      <c r="C87" s="88">
        <f>Q8</f>
        <v>0</v>
      </c>
      <c r="D87" s="88">
        <f>Q9</f>
        <v>0</v>
      </c>
      <c r="E87" s="224">
        <f>Q10</f>
        <v>0</v>
      </c>
      <c r="F87" s="225"/>
      <c r="G87" s="226">
        <f>Q11</f>
        <v>0</v>
      </c>
      <c r="J87" s="3"/>
      <c r="K87" s="3"/>
      <c r="L87" s="3"/>
      <c r="M87" s="3"/>
      <c r="N87" s="3"/>
    </row>
    <row r="88" spans="1:14" ht="12.75">
      <c r="A88" s="50"/>
      <c r="B88" s="89"/>
      <c r="C88" s="42"/>
      <c r="D88" s="42"/>
      <c r="E88" s="43"/>
      <c r="F88" s="43"/>
      <c r="G88" s="42"/>
      <c r="J88" s="3"/>
      <c r="K88" s="3"/>
      <c r="L88" s="3"/>
      <c r="M88" s="3"/>
      <c r="N88" s="3"/>
    </row>
    <row r="89" spans="1:14" ht="12.75">
      <c r="A89" s="50"/>
      <c r="B89" s="89"/>
      <c r="C89" s="42"/>
      <c r="D89" s="42"/>
      <c r="E89" s="43"/>
      <c r="F89" s="43"/>
      <c r="G89" s="42"/>
      <c r="J89" s="3"/>
      <c r="K89" s="3"/>
      <c r="L89" s="3"/>
      <c r="M89" s="3"/>
      <c r="N89" s="3"/>
    </row>
    <row r="90" spans="1:14" ht="12.75">
      <c r="A90" s="14"/>
      <c r="B90" s="26"/>
      <c r="C90" s="28"/>
      <c r="D90" s="28"/>
      <c r="E90" s="29"/>
      <c r="F90" s="29"/>
      <c r="G90" s="28"/>
      <c r="I90" s="3"/>
      <c r="J90" s="11"/>
      <c r="K90" s="3"/>
      <c r="L90" s="3"/>
      <c r="M90" s="3"/>
      <c r="N90" s="3"/>
    </row>
    <row r="91" spans="2:24" ht="12.75">
      <c r="B91" s="1"/>
      <c r="C91" s="17"/>
      <c r="D91" s="17" t="s">
        <v>61</v>
      </c>
      <c r="E91" s="7"/>
      <c r="F91" s="7">
        <f>Notes!F9</f>
        <v>0</v>
      </c>
      <c r="G91" s="1"/>
      <c r="I91" s="3"/>
      <c r="J91" s="11"/>
      <c r="K91" s="3"/>
      <c r="L91" s="3"/>
      <c r="M91" s="3"/>
      <c r="N91" s="3"/>
      <c r="P91" s="11"/>
      <c r="Q91" s="11"/>
      <c r="R91" s="11"/>
      <c r="S91" s="3"/>
      <c r="T91" s="3"/>
      <c r="U91" s="3"/>
      <c r="V91" s="11"/>
      <c r="W91" s="3"/>
      <c r="X91" s="3"/>
    </row>
    <row r="92" spans="2:24" ht="12.75">
      <c r="B92" s="1"/>
      <c r="C92" s="17"/>
      <c r="D92" s="17" t="s">
        <v>30</v>
      </c>
      <c r="E92" s="7"/>
      <c r="G92" s="1"/>
      <c r="I92" s="3"/>
      <c r="J92" s="38"/>
      <c r="K92" s="411"/>
      <c r="L92" s="411"/>
      <c r="M92" s="3"/>
      <c r="N92" s="3"/>
      <c r="P92" s="11"/>
      <c r="Q92" s="11"/>
      <c r="R92" s="11"/>
      <c r="S92" s="3"/>
      <c r="T92" s="3"/>
      <c r="U92" s="3"/>
      <c r="V92" s="3"/>
      <c r="W92" s="3"/>
      <c r="X92" s="3"/>
    </row>
    <row r="93" spans="2:24" ht="12.75">
      <c r="B93" s="1"/>
      <c r="C93" s="17"/>
      <c r="D93" s="38" t="s">
        <v>29</v>
      </c>
      <c r="E93" s="36">
        <f>A14</f>
        <v>39757</v>
      </c>
      <c r="G93" s="1"/>
      <c r="I93" s="3"/>
      <c r="J93" s="3"/>
      <c r="K93" s="3"/>
      <c r="L93" s="3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2.75">
      <c r="B94" s="1"/>
      <c r="C94" s="17"/>
      <c r="D94" s="14"/>
      <c r="E94" s="16"/>
      <c r="G94" s="1"/>
      <c r="I94" s="3"/>
      <c r="J94" s="3"/>
      <c r="K94" s="3"/>
      <c r="L94" s="3"/>
      <c r="M94" s="3"/>
      <c r="N94" s="3"/>
      <c r="P94" s="3"/>
      <c r="Q94" s="20">
        <f>E93</f>
        <v>39757</v>
      </c>
      <c r="R94" s="3"/>
      <c r="S94" s="3"/>
      <c r="T94" s="3"/>
      <c r="U94" s="3"/>
      <c r="V94" s="3"/>
      <c r="W94" s="3"/>
      <c r="X94" s="3"/>
    </row>
    <row r="95" spans="1:14" ht="13.5" thickBot="1">
      <c r="A95" s="471" t="s">
        <v>57</v>
      </c>
      <c r="B95" s="472"/>
      <c r="C95" s="472"/>
      <c r="D95" s="472"/>
      <c r="E95" s="472"/>
      <c r="F95" s="472"/>
      <c r="G95" s="473"/>
      <c r="I95" s="3"/>
      <c r="J95" s="3"/>
      <c r="K95" s="3"/>
      <c r="L95" s="3"/>
      <c r="M95" s="3"/>
      <c r="N95" s="3"/>
    </row>
    <row r="96" spans="1:20" ht="12.75">
      <c r="A96" s="61" t="s">
        <v>22</v>
      </c>
      <c r="B96" s="53" t="s">
        <v>24</v>
      </c>
      <c r="C96" s="53" t="s">
        <v>25</v>
      </c>
      <c r="D96" s="53" t="s">
        <v>26</v>
      </c>
      <c r="E96" s="54" t="s">
        <v>27</v>
      </c>
      <c r="F96" s="55"/>
      <c r="G96" s="56" t="s">
        <v>28</v>
      </c>
      <c r="I96" s="3"/>
      <c r="J96" s="3"/>
      <c r="K96" s="3"/>
      <c r="L96" s="3"/>
      <c r="M96" s="3"/>
      <c r="N96" s="407" t="s">
        <v>22</v>
      </c>
      <c r="O96" s="53" t="s">
        <v>24</v>
      </c>
      <c r="P96" s="53" t="s">
        <v>117</v>
      </c>
      <c r="Q96" s="53" t="s">
        <v>118</v>
      </c>
      <c r="R96" s="53" t="s">
        <v>119</v>
      </c>
      <c r="S96" s="53" t="s">
        <v>120</v>
      </c>
      <c r="T96" s="53" t="s">
        <v>121</v>
      </c>
    </row>
    <row r="97" spans="1:20" ht="12.75">
      <c r="A97" s="57">
        <v>1</v>
      </c>
      <c r="B97" s="85" t="str">
        <f>Notes!F3</f>
        <v>1855 - 1930</v>
      </c>
      <c r="C97" s="85">
        <f>C14</f>
        <v>0</v>
      </c>
      <c r="D97" s="85">
        <f>C15</f>
        <v>0</v>
      </c>
      <c r="E97" s="197">
        <f>C16</f>
        <v>0</v>
      </c>
      <c r="F97" s="198"/>
      <c r="G97" s="199">
        <f>C17</f>
        <v>0</v>
      </c>
      <c r="I97" s="3"/>
      <c r="J97" s="3"/>
      <c r="K97" s="3"/>
      <c r="L97" s="20"/>
      <c r="M97" s="3"/>
      <c r="N97" s="408">
        <v>1</v>
      </c>
      <c r="O97" s="85" t="str">
        <f>B97</f>
        <v>1855 - 1930</v>
      </c>
      <c r="P97" s="85">
        <f>C97</f>
        <v>0</v>
      </c>
      <c r="Q97" s="85">
        <f>C106</f>
        <v>0</v>
      </c>
      <c r="R97" s="85">
        <f>C116</f>
        <v>0</v>
      </c>
      <c r="S97" s="85">
        <f>C126</f>
        <v>0</v>
      </c>
      <c r="T97" s="85">
        <f>C136</f>
        <v>0</v>
      </c>
    </row>
    <row r="98" spans="1:20" ht="12.75">
      <c r="A98" s="283" t="s">
        <v>23</v>
      </c>
      <c r="B98" s="85" t="str">
        <f>Notes!F4</f>
        <v>1930 - 1940</v>
      </c>
      <c r="C98" s="203"/>
      <c r="D98" s="203"/>
      <c r="E98" s="204"/>
      <c r="F98" s="205"/>
      <c r="G98" s="223"/>
      <c r="I98" s="3"/>
      <c r="J98" s="3"/>
      <c r="K98" s="3"/>
      <c r="L98" s="20"/>
      <c r="M98" s="3"/>
      <c r="N98" s="409" t="s">
        <v>23</v>
      </c>
      <c r="O98" s="85" t="str">
        <f>B98</f>
        <v>1930 - 1940</v>
      </c>
      <c r="P98" s="203"/>
      <c r="Q98" s="203"/>
      <c r="R98" s="204"/>
      <c r="S98" s="205"/>
      <c r="T98" s="223"/>
    </row>
    <row r="99" spans="1:20" ht="13.5" thickBot="1">
      <c r="A99" s="58">
        <v>2</v>
      </c>
      <c r="B99" s="87" t="str">
        <f>Notes!F5</f>
        <v>1940 - 2015</v>
      </c>
      <c r="C99" s="87">
        <f>D14</f>
        <v>0</v>
      </c>
      <c r="D99" s="87">
        <f>D15</f>
        <v>0</v>
      </c>
      <c r="E99" s="200">
        <f>D16</f>
        <v>0</v>
      </c>
      <c r="F99" s="201"/>
      <c r="G99" s="202">
        <f>D17</f>
        <v>0</v>
      </c>
      <c r="I99" s="3"/>
      <c r="J99" s="3"/>
      <c r="K99" s="3"/>
      <c r="L99" s="3"/>
      <c r="M99" s="3"/>
      <c r="N99" s="410">
        <v>2</v>
      </c>
      <c r="O99" s="87" t="str">
        <f>B99</f>
        <v>1940 - 2015</v>
      </c>
      <c r="P99" s="87">
        <f>C99</f>
        <v>0</v>
      </c>
      <c r="Q99" s="87">
        <f>C108</f>
        <v>0</v>
      </c>
      <c r="R99" s="87">
        <f>C118</f>
        <v>0</v>
      </c>
      <c r="S99" s="87">
        <f>C128</f>
        <v>0</v>
      </c>
      <c r="T99" s="87">
        <f>C138</f>
        <v>0</v>
      </c>
    </row>
    <row r="100" spans="1:20" ht="13.5" thickBot="1">
      <c r="A100" s="57" t="s">
        <v>23</v>
      </c>
      <c r="B100" s="87" t="str">
        <f>Notes!F6</f>
        <v>2015 - 2030</v>
      </c>
      <c r="C100" s="203"/>
      <c r="D100" s="203"/>
      <c r="E100" s="204"/>
      <c r="F100" s="205"/>
      <c r="G100" s="206"/>
      <c r="I100" s="3"/>
      <c r="J100" s="3"/>
      <c r="K100" s="3"/>
      <c r="L100" s="3"/>
      <c r="M100" s="3"/>
      <c r="N100" s="408" t="s">
        <v>23</v>
      </c>
      <c r="O100" s="87" t="str">
        <f>B100</f>
        <v>2015 - 2030</v>
      </c>
      <c r="P100" s="203"/>
      <c r="Q100" s="203"/>
      <c r="R100" s="203"/>
      <c r="S100" s="203"/>
      <c r="T100" s="203"/>
    </row>
    <row r="101" spans="1:20" ht="13.5" thickBot="1">
      <c r="A101" s="58">
        <v>3</v>
      </c>
      <c r="B101" s="87" t="str">
        <f>Notes!F7</f>
        <v>2030 - 2105</v>
      </c>
      <c r="C101" s="87">
        <f>E14</f>
        <v>0</v>
      </c>
      <c r="D101" s="87">
        <f>E15</f>
        <v>0</v>
      </c>
      <c r="E101" s="200">
        <f>E16</f>
        <v>0</v>
      </c>
      <c r="F101" s="201"/>
      <c r="G101" s="202">
        <f>E17</f>
        <v>0</v>
      </c>
      <c r="I101" s="3"/>
      <c r="J101" s="3"/>
      <c r="K101" s="3"/>
      <c r="L101" s="3"/>
      <c r="M101" s="3"/>
      <c r="N101" s="410">
        <v>3</v>
      </c>
      <c r="O101" s="87" t="str">
        <f>B101</f>
        <v>2030 - 2105</v>
      </c>
      <c r="P101" s="87">
        <f>C101</f>
        <v>0</v>
      </c>
      <c r="Q101" s="87">
        <f>C110</f>
        <v>0</v>
      </c>
      <c r="R101" s="87">
        <f>C120</f>
        <v>0</v>
      </c>
      <c r="S101" s="87">
        <f>C130</f>
        <v>0</v>
      </c>
      <c r="T101" s="87">
        <f>C140</f>
        <v>0</v>
      </c>
    </row>
    <row r="102" spans="3:13" ht="12.75">
      <c r="C102"/>
      <c r="D102"/>
      <c r="E102"/>
      <c r="I102" s="3"/>
      <c r="J102" s="3"/>
      <c r="K102" s="3"/>
      <c r="L102" s="3"/>
      <c r="M102" s="3"/>
    </row>
    <row r="103" spans="1:14" ht="12.75">
      <c r="A103" s="7"/>
      <c r="B103" s="24"/>
      <c r="C103" s="24"/>
      <c r="D103" s="24"/>
      <c r="E103" s="5"/>
      <c r="F103" s="5"/>
      <c r="G103" s="24"/>
      <c r="I103" s="3"/>
      <c r="J103" s="3"/>
      <c r="K103" s="3"/>
      <c r="L103" s="3"/>
      <c r="M103" s="3"/>
      <c r="N103" s="3"/>
    </row>
    <row r="104" spans="1:14" ht="13.5" thickBot="1">
      <c r="A104" s="474" t="s">
        <v>58</v>
      </c>
      <c r="B104" s="475"/>
      <c r="C104" s="475"/>
      <c r="D104" s="475"/>
      <c r="E104" s="475"/>
      <c r="F104" s="475"/>
      <c r="G104" s="476"/>
      <c r="I104" s="3"/>
      <c r="J104" s="3"/>
      <c r="K104" s="3"/>
      <c r="L104" s="3"/>
      <c r="M104" s="3"/>
      <c r="N104" s="3"/>
    </row>
    <row r="105" spans="1:14" ht="12.75">
      <c r="A105" s="166" t="s">
        <v>22</v>
      </c>
      <c r="B105" s="167" t="s">
        <v>24</v>
      </c>
      <c r="C105" s="167" t="s">
        <v>25</v>
      </c>
      <c r="D105" s="167" t="s">
        <v>26</v>
      </c>
      <c r="E105" s="168" t="s">
        <v>27</v>
      </c>
      <c r="F105" s="169"/>
      <c r="G105" s="170" t="s">
        <v>28</v>
      </c>
      <c r="I105" s="3"/>
      <c r="J105" s="3"/>
      <c r="K105" s="3"/>
      <c r="L105" s="3"/>
      <c r="M105" s="3"/>
      <c r="N105" s="3"/>
    </row>
    <row r="106" spans="1:14" ht="12.75">
      <c r="A106" s="171">
        <v>1</v>
      </c>
      <c r="B106" s="85" t="str">
        <f>Notes!F3</f>
        <v>1855 - 1930</v>
      </c>
      <c r="C106" s="85">
        <f>F14</f>
        <v>0</v>
      </c>
      <c r="D106" s="85">
        <f>F15</f>
        <v>0</v>
      </c>
      <c r="E106" s="197">
        <f>F16</f>
        <v>0</v>
      </c>
      <c r="F106" s="198"/>
      <c r="G106" s="207">
        <f>F17</f>
        <v>0</v>
      </c>
      <c r="I106" s="3"/>
      <c r="J106" s="3"/>
      <c r="K106" s="3"/>
      <c r="L106" s="3"/>
      <c r="M106" s="3"/>
      <c r="N106" s="3"/>
    </row>
    <row r="107" spans="1:14" ht="12.75">
      <c r="A107" s="171" t="s">
        <v>23</v>
      </c>
      <c r="B107" s="85" t="str">
        <f>Notes!F4</f>
        <v>1930 - 1940</v>
      </c>
      <c r="C107" s="203"/>
      <c r="D107" s="203"/>
      <c r="E107" s="204"/>
      <c r="F107" s="205"/>
      <c r="G107" s="223"/>
      <c r="I107" s="3"/>
      <c r="J107" s="3"/>
      <c r="K107" s="3"/>
      <c r="L107" s="3"/>
      <c r="M107" s="3"/>
      <c r="N107" s="3"/>
    </row>
    <row r="108" spans="1:14" ht="12.75">
      <c r="A108" s="172">
        <v>2</v>
      </c>
      <c r="B108" s="85" t="str">
        <f>Notes!F5</f>
        <v>1940 - 2015</v>
      </c>
      <c r="C108" s="85">
        <f>G14</f>
        <v>0</v>
      </c>
      <c r="D108" s="85">
        <f>G15</f>
        <v>0</v>
      </c>
      <c r="E108" s="197">
        <f>G16</f>
        <v>0</v>
      </c>
      <c r="F108" s="198"/>
      <c r="G108" s="207">
        <f>G17</f>
        <v>0</v>
      </c>
      <c r="I108" s="3"/>
      <c r="J108" s="3"/>
      <c r="K108" s="3"/>
      <c r="L108" s="3"/>
      <c r="M108" s="3"/>
      <c r="N108" s="3"/>
    </row>
    <row r="109" spans="1:14" ht="12.75">
      <c r="A109" s="172" t="s">
        <v>23</v>
      </c>
      <c r="B109" s="86" t="str">
        <f>Notes!F6</f>
        <v>2015 - 2030</v>
      </c>
      <c r="C109" s="203"/>
      <c r="D109" s="203"/>
      <c r="E109" s="204"/>
      <c r="F109" s="205"/>
      <c r="G109" s="208"/>
      <c r="I109" s="3"/>
      <c r="J109" s="3"/>
      <c r="K109" s="3"/>
      <c r="L109" s="3"/>
      <c r="M109" s="3"/>
      <c r="N109" s="3"/>
    </row>
    <row r="110" spans="1:14" ht="13.5" thickBot="1">
      <c r="A110" s="173">
        <v>3</v>
      </c>
      <c r="B110" s="174" t="str">
        <f>Notes!F7</f>
        <v>2030 - 2105</v>
      </c>
      <c r="C110" s="174">
        <f>H14</f>
        <v>0</v>
      </c>
      <c r="D110" s="174">
        <f>H15</f>
        <v>0</v>
      </c>
      <c r="E110" s="209">
        <f>H16</f>
        <v>0</v>
      </c>
      <c r="F110" s="210"/>
      <c r="G110" s="211">
        <f>H17</f>
        <v>0</v>
      </c>
      <c r="I110" s="3"/>
      <c r="J110" s="3"/>
      <c r="K110" s="3"/>
      <c r="L110" s="3"/>
      <c r="M110" s="3"/>
      <c r="N110" s="3"/>
    </row>
    <row r="111" spans="1:14" ht="12.75">
      <c r="A111" s="14"/>
      <c r="B111" s="26"/>
      <c r="C111" s="42"/>
      <c r="D111" s="42"/>
      <c r="E111" s="43"/>
      <c r="F111" s="43"/>
      <c r="G111" s="42"/>
      <c r="I111" s="3"/>
      <c r="J111" s="3"/>
      <c r="K111" s="3"/>
      <c r="L111" s="3"/>
      <c r="M111" s="3"/>
      <c r="N111" s="3"/>
    </row>
    <row r="112" spans="1:14" ht="12.75">
      <c r="A112" s="14"/>
      <c r="B112" s="26"/>
      <c r="C112" s="8"/>
      <c r="D112" s="8"/>
      <c r="E112" s="3"/>
      <c r="F112" s="3"/>
      <c r="G112" s="8"/>
      <c r="I112" s="3"/>
      <c r="J112" s="3"/>
      <c r="K112" s="3"/>
      <c r="L112" s="3"/>
      <c r="M112" s="3"/>
      <c r="N112" s="3"/>
    </row>
    <row r="113" spans="1:14" ht="12.75">
      <c r="A113" s="7"/>
      <c r="B113" s="24"/>
      <c r="C113" s="24"/>
      <c r="D113" s="24"/>
      <c r="E113" s="5"/>
      <c r="F113" s="5"/>
      <c r="G113" s="24"/>
      <c r="I113" s="3"/>
      <c r="J113" s="3"/>
      <c r="K113" s="3"/>
      <c r="L113" s="3"/>
      <c r="M113" s="3"/>
      <c r="N113" s="3"/>
    </row>
    <row r="114" spans="1:14" ht="13.5" thickBot="1">
      <c r="A114" s="477" t="s">
        <v>59</v>
      </c>
      <c r="B114" s="478"/>
      <c r="C114" s="478"/>
      <c r="D114" s="478"/>
      <c r="E114" s="478"/>
      <c r="F114" s="478"/>
      <c r="G114" s="479"/>
      <c r="J114" s="3"/>
      <c r="K114" s="3"/>
      <c r="L114" s="3"/>
      <c r="M114" s="3"/>
      <c r="N114" s="3"/>
    </row>
    <row r="115" spans="1:14" ht="12.75">
      <c r="A115" s="175" t="s">
        <v>22</v>
      </c>
      <c r="B115" s="176" t="s">
        <v>24</v>
      </c>
      <c r="C115" s="176" t="s">
        <v>25</v>
      </c>
      <c r="D115" s="176" t="s">
        <v>26</v>
      </c>
      <c r="E115" s="177" t="s">
        <v>27</v>
      </c>
      <c r="F115" s="178"/>
      <c r="G115" s="179" t="s">
        <v>28</v>
      </c>
      <c r="J115" s="11"/>
      <c r="K115" s="3"/>
      <c r="L115" s="3"/>
      <c r="M115" s="3"/>
      <c r="N115" s="3"/>
    </row>
    <row r="116" spans="1:14" ht="12.75">
      <c r="A116" s="180">
        <v>1</v>
      </c>
      <c r="B116" s="163" t="str">
        <f>Notes!F3</f>
        <v>1855 - 1930</v>
      </c>
      <c r="C116" s="163">
        <f>I14</f>
        <v>0</v>
      </c>
      <c r="D116" s="163">
        <f>I15</f>
        <v>0</v>
      </c>
      <c r="E116" s="164">
        <f>I16</f>
        <v>0</v>
      </c>
      <c r="F116" s="165"/>
      <c r="G116" s="194">
        <f>I17</f>
        <v>0</v>
      </c>
      <c r="J116" s="11"/>
      <c r="K116" s="3"/>
      <c r="L116" s="3"/>
      <c r="M116" s="3"/>
      <c r="N116" s="3"/>
    </row>
    <row r="117" spans="1:14" ht="12.75">
      <c r="A117" s="180" t="s">
        <v>23</v>
      </c>
      <c r="B117" s="163" t="str">
        <f>Notes!F4</f>
        <v>1930 - 1940</v>
      </c>
      <c r="C117" s="203"/>
      <c r="D117" s="203"/>
      <c r="E117" s="204"/>
      <c r="F117" s="205"/>
      <c r="G117" s="223"/>
      <c r="J117" s="11"/>
      <c r="K117" s="3"/>
      <c r="L117" s="3"/>
      <c r="M117" s="3"/>
      <c r="N117" s="3"/>
    </row>
    <row r="118" spans="1:14" ht="12.75">
      <c r="A118" s="181">
        <v>2</v>
      </c>
      <c r="B118" s="85" t="str">
        <f>Notes!F5</f>
        <v>1940 - 2015</v>
      </c>
      <c r="C118" s="85">
        <f>J14</f>
        <v>0</v>
      </c>
      <c r="D118" s="85">
        <f>J15</f>
        <v>0</v>
      </c>
      <c r="E118" s="197">
        <f>J16</f>
        <v>0</v>
      </c>
      <c r="F118" s="198"/>
      <c r="G118" s="212">
        <f>J17</f>
        <v>0</v>
      </c>
      <c r="J118" s="500"/>
      <c r="K118" s="501"/>
      <c r="L118" s="501"/>
      <c r="M118" s="3"/>
      <c r="N118" s="3"/>
    </row>
    <row r="119" spans="1:14" ht="12.75">
      <c r="A119" s="181" t="s">
        <v>23</v>
      </c>
      <c r="B119" s="86" t="str">
        <f>Notes!F6</f>
        <v>2015 - 2030</v>
      </c>
      <c r="C119" s="203"/>
      <c r="D119" s="203"/>
      <c r="E119" s="204"/>
      <c r="F119" s="205"/>
      <c r="G119" s="213"/>
      <c r="J119" s="11"/>
      <c r="K119" s="43"/>
      <c r="L119" s="3"/>
      <c r="M119" s="3"/>
      <c r="N119" s="3"/>
    </row>
    <row r="120" spans="1:14" ht="13.5" thickBot="1">
      <c r="A120" s="182">
        <v>3</v>
      </c>
      <c r="B120" s="183" t="str">
        <f>Notes!F7</f>
        <v>2030 - 2105</v>
      </c>
      <c r="C120" s="183">
        <f>K14</f>
        <v>0</v>
      </c>
      <c r="D120" s="183">
        <f>K15</f>
        <v>0</v>
      </c>
      <c r="E120" s="214">
        <f>K16</f>
        <v>0</v>
      </c>
      <c r="F120" s="215"/>
      <c r="G120" s="216">
        <f>K17</f>
        <v>0</v>
      </c>
      <c r="J120" s="11"/>
      <c r="K120" s="288"/>
      <c r="L120" s="3"/>
      <c r="M120" s="3"/>
      <c r="N120" s="3"/>
    </row>
    <row r="121" spans="1:14" ht="12.75">
      <c r="A121" s="14"/>
      <c r="B121" s="26"/>
      <c r="C121" s="42"/>
      <c r="D121" s="42"/>
      <c r="E121" s="43"/>
      <c r="F121" s="43"/>
      <c r="G121" s="42"/>
      <c r="J121" s="11"/>
      <c r="K121" s="43"/>
      <c r="L121" s="3"/>
      <c r="M121" s="3"/>
      <c r="N121" s="3"/>
    </row>
    <row r="122" spans="1:14" ht="12.75">
      <c r="A122" s="14"/>
      <c r="B122" s="26"/>
      <c r="C122" s="8"/>
      <c r="D122" s="8"/>
      <c r="E122" s="3"/>
      <c r="F122" s="3"/>
      <c r="G122" s="8"/>
      <c r="J122" s="11"/>
      <c r="K122" s="11"/>
      <c r="L122" s="3"/>
      <c r="M122" s="3"/>
      <c r="N122" s="3"/>
    </row>
    <row r="123" spans="1:14" ht="12.75">
      <c r="A123" s="7"/>
      <c r="B123" s="24"/>
      <c r="C123" s="24"/>
      <c r="D123" s="24"/>
      <c r="E123" s="5"/>
      <c r="F123" s="5"/>
      <c r="G123" s="24"/>
      <c r="J123" s="11"/>
      <c r="K123" s="3"/>
      <c r="L123" s="3"/>
      <c r="M123" s="3"/>
      <c r="N123" s="3"/>
    </row>
    <row r="124" spans="1:14" ht="13.5" thickBot="1">
      <c r="A124" s="442" t="s">
        <v>60</v>
      </c>
      <c r="B124" s="466"/>
      <c r="C124" s="466"/>
      <c r="D124" s="466"/>
      <c r="E124" s="466"/>
      <c r="F124" s="466"/>
      <c r="G124" s="467"/>
      <c r="J124" s="261"/>
      <c r="K124" s="3"/>
      <c r="L124" s="3"/>
      <c r="M124" s="3"/>
      <c r="N124" s="3"/>
    </row>
    <row r="125" spans="1:14" ht="12.75">
      <c r="A125" s="184" t="s">
        <v>22</v>
      </c>
      <c r="B125" s="185" t="s">
        <v>24</v>
      </c>
      <c r="C125" s="185" t="s">
        <v>25</v>
      </c>
      <c r="D125" s="185" t="s">
        <v>26</v>
      </c>
      <c r="E125" s="186" t="s">
        <v>27</v>
      </c>
      <c r="F125" s="187"/>
      <c r="G125" s="188" t="s">
        <v>28</v>
      </c>
      <c r="J125" s="11"/>
      <c r="K125" s="262"/>
      <c r="L125" s="3"/>
      <c r="M125" s="3"/>
      <c r="N125" s="3"/>
    </row>
    <row r="126" spans="1:14" ht="12.75">
      <c r="A126" s="192">
        <v>1</v>
      </c>
      <c r="B126" s="163" t="str">
        <f>Notes!F3</f>
        <v>1855 - 1930</v>
      </c>
      <c r="C126" s="163">
        <f>L14</f>
        <v>0</v>
      </c>
      <c r="D126" s="163">
        <f>L15</f>
        <v>0</v>
      </c>
      <c r="E126" s="164">
        <f>L16</f>
        <v>0</v>
      </c>
      <c r="F126" s="165"/>
      <c r="G126" s="193">
        <f>L17</f>
        <v>0</v>
      </c>
      <c r="J126" s="11"/>
      <c r="K126" s="263"/>
      <c r="L126" s="3"/>
      <c r="M126" s="3"/>
      <c r="N126" s="3"/>
    </row>
    <row r="127" spans="1:14" ht="12.75">
      <c r="A127" s="192" t="s">
        <v>23</v>
      </c>
      <c r="B127" s="163" t="str">
        <f>Notes!F4</f>
        <v>1930 - 1940</v>
      </c>
      <c r="C127" s="203"/>
      <c r="D127" s="203"/>
      <c r="E127" s="204"/>
      <c r="F127" s="205"/>
      <c r="G127" s="218"/>
      <c r="J127" s="11"/>
      <c r="K127" s="263"/>
      <c r="L127" s="3"/>
      <c r="M127" s="3"/>
      <c r="N127" s="3"/>
    </row>
    <row r="128" spans="1:14" ht="12.75">
      <c r="A128" s="189">
        <v>2</v>
      </c>
      <c r="B128" s="85" t="str">
        <f>Notes!F5</f>
        <v>1940 - 2015</v>
      </c>
      <c r="C128" s="85">
        <f>M14</f>
        <v>0</v>
      </c>
      <c r="D128" s="85">
        <f>M15</f>
        <v>0</v>
      </c>
      <c r="E128" s="197">
        <f>M16</f>
        <v>0</v>
      </c>
      <c r="F128" s="198"/>
      <c r="G128" s="217">
        <f>M17</f>
        <v>0</v>
      </c>
      <c r="J128" s="11"/>
      <c r="K128" s="262"/>
      <c r="L128" s="3"/>
      <c r="M128" s="3"/>
      <c r="N128" s="3"/>
    </row>
    <row r="129" spans="1:14" ht="12.75">
      <c r="A129" s="189" t="s">
        <v>23</v>
      </c>
      <c r="B129" s="86" t="str">
        <f>Notes!F6</f>
        <v>2015 - 2030</v>
      </c>
      <c r="C129" s="203"/>
      <c r="D129" s="203"/>
      <c r="E129" s="204"/>
      <c r="F129" s="205"/>
      <c r="G129" s="218"/>
      <c r="J129" s="11"/>
      <c r="K129" s="263"/>
      <c r="L129" s="3"/>
      <c r="M129" s="3"/>
      <c r="N129" s="3"/>
    </row>
    <row r="130" spans="1:14" ht="13.5" thickBot="1">
      <c r="A130" s="190">
        <v>3</v>
      </c>
      <c r="B130" s="191" t="str">
        <f>Notes!F7</f>
        <v>2030 - 2105</v>
      </c>
      <c r="C130" s="191">
        <f>N14</f>
        <v>0</v>
      </c>
      <c r="D130" s="191">
        <f>N15</f>
        <v>0</v>
      </c>
      <c r="E130" s="219">
        <f>N16</f>
        <v>0</v>
      </c>
      <c r="F130" s="220"/>
      <c r="G130" s="221">
        <f>N17</f>
        <v>0</v>
      </c>
      <c r="J130" s="3"/>
      <c r="K130" s="263"/>
      <c r="L130" s="3"/>
      <c r="M130" s="3"/>
      <c r="N130" s="3"/>
    </row>
    <row r="131" spans="1:14" ht="12.75">
      <c r="A131" s="50"/>
      <c r="B131" s="89"/>
      <c r="C131" s="42"/>
      <c r="D131" s="42"/>
      <c r="E131" s="43"/>
      <c r="F131" s="43"/>
      <c r="G131" s="42"/>
      <c r="J131" s="440"/>
      <c r="K131" s="440"/>
      <c r="L131" s="440"/>
      <c r="M131" s="3"/>
      <c r="N131" s="3"/>
    </row>
    <row r="132" spans="1:14" ht="12.75">
      <c r="A132" s="50"/>
      <c r="B132" s="89"/>
      <c r="C132" s="42"/>
      <c r="D132" s="42"/>
      <c r="E132" s="43"/>
      <c r="F132" s="43"/>
      <c r="G132" s="42"/>
      <c r="J132" s="441"/>
      <c r="K132" s="441"/>
      <c r="L132" s="441"/>
      <c r="M132" s="3"/>
      <c r="N132" s="3"/>
    </row>
    <row r="133" spans="1:14" ht="12.75">
      <c r="A133" s="14"/>
      <c r="B133" s="26"/>
      <c r="C133" s="28"/>
      <c r="D133" s="28"/>
      <c r="E133" s="29"/>
      <c r="F133" s="29"/>
      <c r="G133" s="28"/>
      <c r="J133" s="440"/>
      <c r="K133" s="440"/>
      <c r="L133" s="440"/>
      <c r="M133" s="3"/>
      <c r="N133" s="3"/>
    </row>
    <row r="134" spans="1:14" ht="13.5" thickBot="1">
      <c r="A134" s="468" t="s">
        <v>86</v>
      </c>
      <c r="B134" s="469"/>
      <c r="C134" s="469"/>
      <c r="D134" s="469"/>
      <c r="E134" s="469"/>
      <c r="F134" s="469"/>
      <c r="G134" s="470"/>
      <c r="J134" s="441"/>
      <c r="K134" s="441"/>
      <c r="L134" s="441"/>
      <c r="M134" s="3"/>
      <c r="N134" s="3"/>
    </row>
    <row r="135" spans="1:14" ht="12.75">
      <c r="A135" s="67" t="s">
        <v>22</v>
      </c>
      <c r="B135" s="62" t="s">
        <v>24</v>
      </c>
      <c r="C135" s="62" t="s">
        <v>25</v>
      </c>
      <c r="D135" s="62" t="s">
        <v>26</v>
      </c>
      <c r="E135" s="63" t="s">
        <v>27</v>
      </c>
      <c r="F135" s="64"/>
      <c r="G135" s="65" t="s">
        <v>28</v>
      </c>
      <c r="J135" s="11"/>
      <c r="K135" s="3"/>
      <c r="L135" s="3"/>
      <c r="M135" s="3"/>
      <c r="N135" s="3"/>
    </row>
    <row r="136" spans="1:14" ht="12.75">
      <c r="A136" s="195">
        <v>1</v>
      </c>
      <c r="B136" s="163" t="str">
        <f>Notes!F3</f>
        <v>1855 - 1930</v>
      </c>
      <c r="C136" s="163">
        <f>O14</f>
        <v>0</v>
      </c>
      <c r="D136" s="163">
        <f>O15</f>
        <v>0</v>
      </c>
      <c r="E136" s="164">
        <f>O16</f>
        <v>0</v>
      </c>
      <c r="F136" s="165"/>
      <c r="G136" s="196">
        <f>O17</f>
        <v>0</v>
      </c>
      <c r="J136" s="443"/>
      <c r="K136" s="443"/>
      <c r="L136" s="443"/>
      <c r="M136" s="3"/>
      <c r="N136" s="3"/>
    </row>
    <row r="137" spans="1:14" ht="12.75">
      <c r="A137" s="195" t="s">
        <v>23</v>
      </c>
      <c r="B137" s="163" t="str">
        <f>Notes!F4</f>
        <v>1930 - 1940</v>
      </c>
      <c r="C137" s="203"/>
      <c r="D137" s="203"/>
      <c r="E137" s="204"/>
      <c r="F137" s="205"/>
      <c r="G137" s="218"/>
      <c r="J137" s="443"/>
      <c r="K137" s="443"/>
      <c r="L137" s="443"/>
      <c r="M137" s="3"/>
      <c r="N137" s="3"/>
    </row>
    <row r="138" spans="1:14" ht="12.75">
      <c r="A138" s="59">
        <v>2</v>
      </c>
      <c r="B138" s="85" t="str">
        <f>Notes!F5</f>
        <v>1940 - 2015</v>
      </c>
      <c r="C138" s="85">
        <f>P14</f>
        <v>0</v>
      </c>
      <c r="D138" s="85">
        <f>P15</f>
        <v>0</v>
      </c>
      <c r="E138" s="197">
        <f>P16</f>
        <v>0</v>
      </c>
      <c r="F138" s="198"/>
      <c r="G138" s="222">
        <f>P17</f>
        <v>0</v>
      </c>
      <c r="J138" s="443"/>
      <c r="K138" s="443"/>
      <c r="L138" s="443"/>
      <c r="M138" s="3"/>
      <c r="N138" s="3"/>
    </row>
    <row r="139" spans="1:14" ht="12.75">
      <c r="A139" s="59" t="s">
        <v>23</v>
      </c>
      <c r="B139" s="86" t="str">
        <f>Notes!F6</f>
        <v>2015 - 2030</v>
      </c>
      <c r="C139" s="203"/>
      <c r="D139" s="203"/>
      <c r="E139" s="204"/>
      <c r="F139" s="205"/>
      <c r="G139" s="223"/>
      <c r="J139" s="11"/>
      <c r="K139" s="3"/>
      <c r="L139" s="3"/>
      <c r="M139" s="3"/>
      <c r="N139" s="3"/>
    </row>
    <row r="140" spans="1:14" ht="13.5" thickBot="1">
      <c r="A140" s="60">
        <v>3</v>
      </c>
      <c r="B140" s="88" t="str">
        <f>Notes!F7</f>
        <v>2030 - 2105</v>
      </c>
      <c r="C140" s="88">
        <f>Q14</f>
        <v>0</v>
      </c>
      <c r="D140" s="88">
        <f>Q15</f>
        <v>0</v>
      </c>
      <c r="E140" s="224">
        <f>Q16</f>
        <v>0</v>
      </c>
      <c r="F140" s="225"/>
      <c r="G140" s="226">
        <f>Q17</f>
        <v>0</v>
      </c>
      <c r="J140" s="3"/>
      <c r="K140" s="3"/>
      <c r="L140" s="3"/>
      <c r="M140" s="3"/>
      <c r="N140" s="3"/>
    </row>
    <row r="141" spans="2:24" ht="12.75">
      <c r="B141" s="1"/>
      <c r="E141"/>
      <c r="G141" s="1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2:24" ht="12.75">
      <c r="B142" s="1"/>
      <c r="C142" s="8"/>
      <c r="D142" s="8"/>
      <c r="E142" s="3"/>
      <c r="F142" s="3"/>
      <c r="G142" s="8"/>
      <c r="H142" s="3"/>
      <c r="I142" s="3"/>
      <c r="J142" s="3"/>
      <c r="K142" s="3"/>
      <c r="L142" s="3"/>
      <c r="M142" s="3"/>
      <c r="N142" s="3"/>
      <c r="P142" s="11"/>
      <c r="Q142" s="11"/>
      <c r="R142" s="11"/>
      <c r="S142" s="3"/>
      <c r="T142" s="3"/>
      <c r="U142" s="3"/>
      <c r="V142" s="11"/>
      <c r="W142" s="3"/>
      <c r="X142" s="3"/>
    </row>
    <row r="143" spans="2:24" ht="12.75">
      <c r="B143" s="1"/>
      <c r="C143" s="17"/>
      <c r="D143" s="17" t="s">
        <v>61</v>
      </c>
      <c r="E143" s="7"/>
      <c r="F143" s="7">
        <f>Notes!F9</f>
        <v>0</v>
      </c>
      <c r="G143" s="1"/>
      <c r="J143" s="11"/>
      <c r="K143" s="3"/>
      <c r="L143" s="3"/>
      <c r="M143" s="3"/>
      <c r="N143" s="3"/>
      <c r="P143" s="11"/>
      <c r="Q143" s="11"/>
      <c r="R143" s="11"/>
      <c r="S143" s="3"/>
      <c r="T143" s="3"/>
      <c r="U143" s="3"/>
      <c r="V143" s="3"/>
      <c r="W143" s="3"/>
      <c r="X143" s="3"/>
    </row>
    <row r="144" spans="2:24" ht="12.75">
      <c r="B144" s="1"/>
      <c r="C144" s="17"/>
      <c r="D144" s="17" t="s">
        <v>30</v>
      </c>
      <c r="E144" s="7"/>
      <c r="G144" s="1"/>
      <c r="J144" s="38"/>
      <c r="K144" s="411"/>
      <c r="L144" s="411"/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38" t="s">
        <v>29</v>
      </c>
      <c r="E145" s="36">
        <f>A20</f>
        <v>39764</v>
      </c>
      <c r="G145" s="1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>
      <c r="A146" s="3"/>
      <c r="B146" s="1"/>
      <c r="E146"/>
      <c r="G146" s="1"/>
      <c r="J146" s="3"/>
      <c r="K146" s="3"/>
      <c r="L146" s="3"/>
      <c r="M146" s="3"/>
      <c r="N146" s="3"/>
      <c r="P146" s="3"/>
      <c r="Q146" s="20">
        <f>E145</f>
        <v>39764</v>
      </c>
      <c r="R146" s="3"/>
      <c r="S146" s="3"/>
      <c r="T146" s="3"/>
      <c r="U146" s="3"/>
      <c r="V146" s="3"/>
      <c r="W146" s="3"/>
      <c r="X146" s="3"/>
    </row>
    <row r="147" spans="1:14" ht="13.5" thickBot="1">
      <c r="A147" s="471" t="s">
        <v>57</v>
      </c>
      <c r="B147" s="472"/>
      <c r="C147" s="472"/>
      <c r="D147" s="472"/>
      <c r="E147" s="472"/>
      <c r="F147" s="472"/>
      <c r="G147" s="473"/>
      <c r="J147" s="3"/>
      <c r="K147" s="3"/>
      <c r="L147" s="3"/>
      <c r="M147" s="3"/>
      <c r="N147" s="3"/>
    </row>
    <row r="148" spans="1:20" ht="12.75">
      <c r="A148" s="61" t="s">
        <v>22</v>
      </c>
      <c r="B148" s="53" t="s">
        <v>24</v>
      </c>
      <c r="C148" s="53" t="s">
        <v>25</v>
      </c>
      <c r="D148" s="53" t="s">
        <v>26</v>
      </c>
      <c r="E148" s="54" t="s">
        <v>27</v>
      </c>
      <c r="F148" s="55"/>
      <c r="G148" s="56" t="s">
        <v>28</v>
      </c>
      <c r="J148" s="3"/>
      <c r="K148" s="3"/>
      <c r="L148" s="3"/>
      <c r="M148" s="3"/>
      <c r="N148" s="407" t="s">
        <v>22</v>
      </c>
      <c r="O148" s="53" t="s">
        <v>24</v>
      </c>
      <c r="P148" s="53" t="s">
        <v>117</v>
      </c>
      <c r="Q148" s="53" t="s">
        <v>118</v>
      </c>
      <c r="R148" s="53" t="s">
        <v>119</v>
      </c>
      <c r="S148" s="53" t="s">
        <v>120</v>
      </c>
      <c r="T148" s="53" t="s">
        <v>121</v>
      </c>
    </row>
    <row r="149" spans="1:20" ht="12.75">
      <c r="A149" s="57">
        <v>1</v>
      </c>
      <c r="B149" s="85" t="str">
        <f>Notes!F3</f>
        <v>1855 - 1930</v>
      </c>
      <c r="C149" s="85">
        <f>C20</f>
        <v>0</v>
      </c>
      <c r="D149" s="85">
        <f>C21</f>
        <v>0</v>
      </c>
      <c r="E149" s="197">
        <f>C22</f>
        <v>0</v>
      </c>
      <c r="F149" s="198"/>
      <c r="G149" s="199">
        <f>C23</f>
        <v>0</v>
      </c>
      <c r="J149" s="3"/>
      <c r="K149" s="3"/>
      <c r="L149" s="3"/>
      <c r="M149" s="3"/>
      <c r="N149" s="408">
        <v>1</v>
      </c>
      <c r="O149" s="85" t="str">
        <f>B149</f>
        <v>1855 - 1930</v>
      </c>
      <c r="P149" s="85">
        <f>C149</f>
        <v>0</v>
      </c>
      <c r="Q149" s="85">
        <f>C158</f>
        <v>0</v>
      </c>
      <c r="R149" s="85">
        <f>C168</f>
        <v>0</v>
      </c>
      <c r="S149" s="85">
        <f>C178</f>
        <v>0</v>
      </c>
      <c r="T149" s="85">
        <f>C188</f>
        <v>0</v>
      </c>
    </row>
    <row r="150" spans="1:20" ht="12.75">
      <c r="A150" s="283" t="s">
        <v>23</v>
      </c>
      <c r="B150" s="85" t="str">
        <f>Notes!F4</f>
        <v>1930 - 1940</v>
      </c>
      <c r="C150" s="203"/>
      <c r="D150" s="203"/>
      <c r="E150" s="204"/>
      <c r="F150" s="205"/>
      <c r="G150" s="218"/>
      <c r="J150" s="3"/>
      <c r="K150" s="3"/>
      <c r="L150" s="3"/>
      <c r="M150" s="3"/>
      <c r="N150" s="409" t="s">
        <v>23</v>
      </c>
      <c r="O150" s="85" t="str">
        <f>B150</f>
        <v>1930 - 1940</v>
      </c>
      <c r="P150" s="203"/>
      <c r="Q150" s="203"/>
      <c r="R150" s="204"/>
      <c r="S150" s="205"/>
      <c r="T150" s="218"/>
    </row>
    <row r="151" spans="1:20" ht="13.5" thickBot="1">
      <c r="A151" s="58">
        <v>2</v>
      </c>
      <c r="B151" s="87" t="str">
        <f>Notes!F5</f>
        <v>1940 - 2015</v>
      </c>
      <c r="C151" s="87">
        <f>D20</f>
        <v>0</v>
      </c>
      <c r="D151" s="87">
        <f>D21</f>
        <v>0</v>
      </c>
      <c r="E151" s="200">
        <f>D22</f>
        <v>0</v>
      </c>
      <c r="F151" s="201"/>
      <c r="G151" s="202">
        <f>D23</f>
        <v>0</v>
      </c>
      <c r="J151" s="3"/>
      <c r="K151" s="3"/>
      <c r="L151" s="3"/>
      <c r="M151" s="3"/>
      <c r="N151" s="410">
        <v>2</v>
      </c>
      <c r="O151" s="87" t="str">
        <f>B151</f>
        <v>1940 - 2015</v>
      </c>
      <c r="P151" s="87">
        <f>C151</f>
        <v>0</v>
      </c>
      <c r="Q151" s="87">
        <f>C160</f>
        <v>0</v>
      </c>
      <c r="R151" s="87">
        <f>C170</f>
        <v>0</v>
      </c>
      <c r="S151" s="87">
        <f>C180</f>
        <v>0</v>
      </c>
      <c r="T151" s="87">
        <f>C190</f>
        <v>0</v>
      </c>
    </row>
    <row r="152" spans="1:20" ht="13.5" thickBot="1">
      <c r="A152" s="57" t="s">
        <v>23</v>
      </c>
      <c r="B152" s="87" t="str">
        <f>Notes!F6</f>
        <v>2015 - 2030</v>
      </c>
      <c r="C152" s="203"/>
      <c r="D152" s="203"/>
      <c r="E152" s="204"/>
      <c r="F152" s="205"/>
      <c r="G152" s="206"/>
      <c r="J152" s="3"/>
      <c r="K152" s="3"/>
      <c r="L152" s="3"/>
      <c r="M152" s="3"/>
      <c r="N152" s="408" t="s">
        <v>23</v>
      </c>
      <c r="O152" s="87" t="str">
        <f>B152</f>
        <v>2015 - 2030</v>
      </c>
      <c r="P152" s="203"/>
      <c r="Q152" s="203"/>
      <c r="R152" s="203"/>
      <c r="S152" s="203"/>
      <c r="T152" s="203"/>
    </row>
    <row r="153" spans="1:20" ht="13.5" thickBot="1">
      <c r="A153" s="58">
        <v>3</v>
      </c>
      <c r="B153" s="87" t="str">
        <f>Notes!F7</f>
        <v>2030 - 2105</v>
      </c>
      <c r="C153" s="87">
        <f>E20</f>
        <v>0</v>
      </c>
      <c r="D153" s="87">
        <f>E21</f>
        <v>0</v>
      </c>
      <c r="E153" s="200">
        <f>E22</f>
        <v>0</v>
      </c>
      <c r="F153" s="201"/>
      <c r="G153" s="202">
        <f>E23</f>
        <v>0</v>
      </c>
      <c r="J153" s="3"/>
      <c r="K153" s="3"/>
      <c r="L153" s="3"/>
      <c r="M153" s="3"/>
      <c r="N153" s="410">
        <v>3</v>
      </c>
      <c r="O153" s="87" t="str">
        <f>B153</f>
        <v>2030 - 2105</v>
      </c>
      <c r="P153" s="87">
        <f>C153</f>
        <v>0</v>
      </c>
      <c r="Q153" s="87">
        <f>C162</f>
        <v>0</v>
      </c>
      <c r="R153" s="87">
        <f>C172</f>
        <v>0</v>
      </c>
      <c r="S153" s="87">
        <f>C182</f>
        <v>0</v>
      </c>
      <c r="T153" s="87">
        <f>C192</f>
        <v>0</v>
      </c>
    </row>
    <row r="154" spans="3:13" ht="12.75">
      <c r="C154"/>
      <c r="D154"/>
      <c r="E154"/>
      <c r="J154" s="3"/>
      <c r="K154" s="3"/>
      <c r="L154" s="3"/>
      <c r="M154" s="3"/>
    </row>
    <row r="155" spans="1:14" ht="12.75">
      <c r="A155" s="7"/>
      <c r="B155" s="24"/>
      <c r="C155" s="24"/>
      <c r="D155" s="24"/>
      <c r="E155" s="5"/>
      <c r="F155" s="5"/>
      <c r="G155" s="24"/>
      <c r="J155" s="3"/>
      <c r="K155" s="3"/>
      <c r="L155" s="3"/>
      <c r="M155" s="3"/>
      <c r="N155" s="3"/>
    </row>
    <row r="156" spans="1:14" ht="13.5" thickBot="1">
      <c r="A156" s="474" t="s">
        <v>58</v>
      </c>
      <c r="B156" s="475"/>
      <c r="C156" s="475"/>
      <c r="D156" s="475"/>
      <c r="E156" s="475"/>
      <c r="F156" s="475"/>
      <c r="G156" s="476"/>
      <c r="J156" s="3"/>
      <c r="K156" s="3"/>
      <c r="L156" s="3"/>
      <c r="M156" s="3"/>
      <c r="N156" s="3"/>
    </row>
    <row r="157" spans="1:14" ht="12.75">
      <c r="A157" s="166" t="s">
        <v>22</v>
      </c>
      <c r="B157" s="167" t="s">
        <v>24</v>
      </c>
      <c r="C157" s="167" t="s">
        <v>25</v>
      </c>
      <c r="D157" s="167" t="s">
        <v>26</v>
      </c>
      <c r="E157" s="168" t="s">
        <v>27</v>
      </c>
      <c r="F157" s="169"/>
      <c r="G157" s="170" t="s">
        <v>28</v>
      </c>
      <c r="J157" s="3"/>
      <c r="K157" s="3"/>
      <c r="L157" s="3"/>
      <c r="M157" s="3"/>
      <c r="N157" s="3"/>
    </row>
    <row r="158" spans="1:14" ht="12.75">
      <c r="A158" s="171">
        <v>1</v>
      </c>
      <c r="B158" s="85" t="str">
        <f>Notes!F3</f>
        <v>1855 - 1930</v>
      </c>
      <c r="C158" s="85">
        <f>F20</f>
        <v>0</v>
      </c>
      <c r="D158" s="85">
        <f>F21</f>
        <v>0</v>
      </c>
      <c r="E158" s="197">
        <f>F22</f>
        <v>0</v>
      </c>
      <c r="F158" s="198"/>
      <c r="G158" s="207">
        <f>F23</f>
        <v>0</v>
      </c>
      <c r="J158" s="3"/>
      <c r="K158" s="3"/>
      <c r="L158" s="3"/>
      <c r="M158" s="3"/>
      <c r="N158" s="3"/>
    </row>
    <row r="159" spans="1:14" ht="12.75">
      <c r="A159" s="171" t="s">
        <v>23</v>
      </c>
      <c r="B159" s="85" t="str">
        <f>Notes!F4</f>
        <v>1930 - 1940</v>
      </c>
      <c r="C159" s="203"/>
      <c r="D159" s="203"/>
      <c r="E159" s="204"/>
      <c r="F159" s="205"/>
      <c r="G159" s="218"/>
      <c r="J159" s="3"/>
      <c r="K159" s="3"/>
      <c r="L159" s="3"/>
      <c r="M159" s="3"/>
      <c r="N159" s="3"/>
    </row>
    <row r="160" spans="1:14" ht="12.75">
      <c r="A160" s="172">
        <v>2</v>
      </c>
      <c r="B160" s="85" t="str">
        <f>Notes!F5</f>
        <v>1940 - 2015</v>
      </c>
      <c r="C160" s="85">
        <f>G20</f>
        <v>0</v>
      </c>
      <c r="D160" s="85">
        <f>G21</f>
        <v>0</v>
      </c>
      <c r="E160" s="197">
        <f>G22</f>
        <v>0</v>
      </c>
      <c r="F160" s="198"/>
      <c r="G160" s="207">
        <f>G23</f>
        <v>0</v>
      </c>
      <c r="J160" s="3"/>
      <c r="K160" s="3"/>
      <c r="L160" s="3"/>
      <c r="M160" s="3"/>
      <c r="N160" s="3"/>
    </row>
    <row r="161" spans="1:14" ht="12.75">
      <c r="A161" s="172" t="s">
        <v>23</v>
      </c>
      <c r="B161" s="86" t="str">
        <f>Notes!F6</f>
        <v>2015 - 2030</v>
      </c>
      <c r="C161" s="203"/>
      <c r="D161" s="203"/>
      <c r="E161" s="204"/>
      <c r="F161" s="205"/>
      <c r="G161" s="208"/>
      <c r="J161" s="3"/>
      <c r="K161" s="3"/>
      <c r="L161" s="3"/>
      <c r="M161" s="3"/>
      <c r="N161" s="3"/>
    </row>
    <row r="162" spans="1:14" ht="13.5" thickBot="1">
      <c r="A162" s="173">
        <v>3</v>
      </c>
      <c r="B162" s="174" t="str">
        <f>Notes!F7</f>
        <v>2030 - 2105</v>
      </c>
      <c r="C162" s="174">
        <f>H20</f>
        <v>0</v>
      </c>
      <c r="D162" s="174">
        <f>H21</f>
        <v>0</v>
      </c>
      <c r="E162" s="209">
        <f>H22</f>
        <v>0</v>
      </c>
      <c r="F162" s="210"/>
      <c r="G162" s="211">
        <f>H23</f>
        <v>0</v>
      </c>
      <c r="J162" s="3"/>
      <c r="K162" s="3"/>
      <c r="L162" s="3"/>
      <c r="M162" s="3"/>
      <c r="N162" s="3"/>
    </row>
    <row r="163" spans="1:14" ht="12.75">
      <c r="A163" s="14"/>
      <c r="B163" s="26"/>
      <c r="C163" s="42"/>
      <c r="D163" s="42"/>
      <c r="E163" s="43"/>
      <c r="F163" s="43"/>
      <c r="G163" s="42"/>
      <c r="J163" s="3"/>
      <c r="K163" s="3"/>
      <c r="L163" s="3"/>
      <c r="M163" s="3"/>
      <c r="N163" s="3"/>
    </row>
    <row r="164" spans="1:14" ht="12.75">
      <c r="A164" s="14"/>
      <c r="B164" s="26"/>
      <c r="C164" s="8"/>
      <c r="D164" s="8"/>
      <c r="E164" s="3"/>
      <c r="F164" s="3"/>
      <c r="G164" s="8"/>
      <c r="J164" s="3"/>
      <c r="K164" s="3"/>
      <c r="L164" s="3"/>
      <c r="M164" s="3"/>
      <c r="N164" s="3"/>
    </row>
    <row r="165" spans="1:14" ht="12.75">
      <c r="A165" s="7"/>
      <c r="B165" s="24"/>
      <c r="C165" s="24"/>
      <c r="D165" s="24"/>
      <c r="E165" s="5"/>
      <c r="F165" s="5"/>
      <c r="G165" s="24"/>
      <c r="J165" s="3"/>
      <c r="K165" s="3"/>
      <c r="L165" s="3"/>
      <c r="M165" s="3"/>
      <c r="N165" s="3"/>
    </row>
    <row r="166" spans="1:14" ht="13.5" thickBot="1">
      <c r="A166" s="477" t="s">
        <v>59</v>
      </c>
      <c r="B166" s="478"/>
      <c r="C166" s="478"/>
      <c r="D166" s="478"/>
      <c r="E166" s="478"/>
      <c r="F166" s="478"/>
      <c r="G166" s="479"/>
      <c r="J166" s="3"/>
      <c r="K166" s="3"/>
      <c r="L166" s="3"/>
      <c r="M166" s="3"/>
      <c r="N166" s="3"/>
    </row>
    <row r="167" spans="1:14" ht="12.75">
      <c r="A167" s="175" t="s">
        <v>22</v>
      </c>
      <c r="B167" s="176" t="s">
        <v>24</v>
      </c>
      <c r="C167" s="176" t="s">
        <v>25</v>
      </c>
      <c r="D167" s="176" t="s">
        <v>26</v>
      </c>
      <c r="E167" s="177" t="s">
        <v>27</v>
      </c>
      <c r="F167" s="178"/>
      <c r="G167" s="179" t="s">
        <v>28</v>
      </c>
      <c r="J167" s="11"/>
      <c r="K167" s="3"/>
      <c r="L167" s="3"/>
      <c r="M167" s="3"/>
      <c r="N167" s="3"/>
    </row>
    <row r="168" spans="1:14" ht="12.75">
      <c r="A168" s="180">
        <v>1</v>
      </c>
      <c r="B168" s="163" t="str">
        <f>Notes!F3</f>
        <v>1855 - 1930</v>
      </c>
      <c r="C168" s="163">
        <f>I20</f>
        <v>0</v>
      </c>
      <c r="D168" s="163">
        <f>I21</f>
        <v>0</v>
      </c>
      <c r="E168" s="164">
        <f>I22</f>
        <v>0</v>
      </c>
      <c r="F168" s="165"/>
      <c r="G168" s="194">
        <f>I23</f>
        <v>0</v>
      </c>
      <c r="J168" s="11"/>
      <c r="K168" s="3"/>
      <c r="L168" s="3"/>
      <c r="M168" s="3"/>
      <c r="N168" s="3"/>
    </row>
    <row r="169" spans="1:14" ht="12.75">
      <c r="A169" s="180" t="s">
        <v>23</v>
      </c>
      <c r="B169" s="163" t="str">
        <f>Notes!F4</f>
        <v>1930 - 1940</v>
      </c>
      <c r="C169" s="203"/>
      <c r="D169" s="203"/>
      <c r="E169" s="204"/>
      <c r="F169" s="205"/>
      <c r="G169" s="213"/>
      <c r="J169" s="11"/>
      <c r="K169" s="3"/>
      <c r="L169" s="3"/>
      <c r="M169" s="3"/>
      <c r="N169" s="3"/>
    </row>
    <row r="170" spans="1:14" ht="12.75">
      <c r="A170" s="181">
        <v>2</v>
      </c>
      <c r="B170" s="85" t="str">
        <f>Notes!F5</f>
        <v>1940 - 2015</v>
      </c>
      <c r="C170" s="85">
        <f>J20</f>
        <v>0</v>
      </c>
      <c r="D170" s="85">
        <f>J21</f>
        <v>0</v>
      </c>
      <c r="E170" s="197">
        <f>J22</f>
        <v>0</v>
      </c>
      <c r="F170" s="198"/>
      <c r="G170" s="212">
        <f>J23</f>
        <v>0</v>
      </c>
      <c r="J170" s="500"/>
      <c r="K170" s="501"/>
      <c r="L170" s="501"/>
      <c r="M170" s="3"/>
      <c r="N170" s="3"/>
    </row>
    <row r="171" spans="1:14" ht="12.75">
      <c r="A171" s="181" t="s">
        <v>23</v>
      </c>
      <c r="B171" s="86" t="str">
        <f>Notes!F6</f>
        <v>2015 - 2030</v>
      </c>
      <c r="C171" s="203"/>
      <c r="D171" s="203"/>
      <c r="E171" s="204"/>
      <c r="F171" s="205"/>
      <c r="G171" s="213"/>
      <c r="J171" s="11"/>
      <c r="K171" s="43"/>
      <c r="L171" s="3"/>
      <c r="M171" s="3"/>
      <c r="N171" s="3"/>
    </row>
    <row r="172" spans="1:14" ht="13.5" thickBot="1">
      <c r="A172" s="182">
        <v>3</v>
      </c>
      <c r="B172" s="183" t="str">
        <f>Notes!F7</f>
        <v>2030 - 2105</v>
      </c>
      <c r="C172" s="183">
        <f>K20</f>
        <v>0</v>
      </c>
      <c r="D172" s="183">
        <f>K21</f>
        <v>0</v>
      </c>
      <c r="E172" s="214">
        <f>K22</f>
        <v>0</v>
      </c>
      <c r="F172" s="215"/>
      <c r="G172" s="216">
        <f>K23</f>
        <v>0</v>
      </c>
      <c r="J172" s="11"/>
      <c r="K172" s="288"/>
      <c r="L172" s="3"/>
      <c r="M172" s="3"/>
      <c r="N172" s="3"/>
    </row>
    <row r="173" spans="1:14" ht="12.75">
      <c r="A173" s="14"/>
      <c r="B173" s="26"/>
      <c r="C173" s="42"/>
      <c r="D173" s="42"/>
      <c r="E173" s="43"/>
      <c r="F173" s="43"/>
      <c r="G173" s="42"/>
      <c r="J173" s="11"/>
      <c r="K173" s="43"/>
      <c r="L173" s="3"/>
      <c r="M173" s="3"/>
      <c r="N173" s="3"/>
    </row>
    <row r="174" spans="1:14" ht="12.75">
      <c r="A174" s="14"/>
      <c r="B174" s="26"/>
      <c r="C174" s="8"/>
      <c r="D174" s="8"/>
      <c r="E174" s="3"/>
      <c r="F174" s="3"/>
      <c r="G174" s="8"/>
      <c r="J174" s="11"/>
      <c r="K174" s="11"/>
      <c r="L174" s="3"/>
      <c r="M174" s="3"/>
      <c r="N174" s="3"/>
    </row>
    <row r="175" spans="1:14" ht="12.75">
      <c r="A175" s="7"/>
      <c r="B175" s="24"/>
      <c r="C175" s="24"/>
      <c r="D175" s="24"/>
      <c r="E175" s="5"/>
      <c r="F175" s="5"/>
      <c r="G175" s="24"/>
      <c r="J175" s="11"/>
      <c r="K175" s="3"/>
      <c r="L175" s="3"/>
      <c r="M175" s="3"/>
      <c r="N175" s="3"/>
    </row>
    <row r="176" spans="1:14" ht="13.5" thickBot="1">
      <c r="A176" s="442" t="s">
        <v>60</v>
      </c>
      <c r="B176" s="466"/>
      <c r="C176" s="466"/>
      <c r="D176" s="466"/>
      <c r="E176" s="466"/>
      <c r="F176" s="466"/>
      <c r="G176" s="467"/>
      <c r="J176" s="261"/>
      <c r="K176" s="3"/>
      <c r="L176" s="3"/>
      <c r="M176" s="3"/>
      <c r="N176" s="3"/>
    </row>
    <row r="177" spans="1:14" ht="12.75">
      <c r="A177" s="184" t="s">
        <v>22</v>
      </c>
      <c r="B177" s="185" t="s">
        <v>24</v>
      </c>
      <c r="C177" s="185" t="s">
        <v>25</v>
      </c>
      <c r="D177" s="185" t="s">
        <v>26</v>
      </c>
      <c r="E177" s="186" t="s">
        <v>27</v>
      </c>
      <c r="F177" s="187"/>
      <c r="G177" s="188" t="s">
        <v>28</v>
      </c>
      <c r="J177" s="11"/>
      <c r="K177" s="262"/>
      <c r="L177" s="3"/>
      <c r="M177" s="3"/>
      <c r="N177" s="3"/>
    </row>
    <row r="178" spans="1:14" ht="12.75">
      <c r="A178" s="192">
        <v>1</v>
      </c>
      <c r="B178" s="163" t="str">
        <f>Notes!F3</f>
        <v>1855 - 1930</v>
      </c>
      <c r="C178" s="163">
        <f>L20</f>
        <v>0</v>
      </c>
      <c r="D178" s="163">
        <f>L21</f>
        <v>0</v>
      </c>
      <c r="E178" s="164">
        <f>L22</f>
        <v>0</v>
      </c>
      <c r="F178" s="165"/>
      <c r="G178" s="193">
        <f>L23</f>
        <v>0</v>
      </c>
      <c r="J178" s="11"/>
      <c r="K178" s="263"/>
      <c r="L178" s="3"/>
      <c r="M178" s="3"/>
      <c r="N178" s="3"/>
    </row>
    <row r="179" spans="1:14" ht="12.75">
      <c r="A179" s="192" t="s">
        <v>23</v>
      </c>
      <c r="B179" s="163" t="str">
        <f>Notes!F4</f>
        <v>1930 - 1940</v>
      </c>
      <c r="C179" s="203"/>
      <c r="D179" s="203"/>
      <c r="E179" s="204"/>
      <c r="F179" s="205"/>
      <c r="G179" s="213"/>
      <c r="J179" s="11"/>
      <c r="K179" s="263"/>
      <c r="L179" s="3"/>
      <c r="M179" s="3"/>
      <c r="N179" s="3"/>
    </row>
    <row r="180" spans="1:14" ht="12.75">
      <c r="A180" s="189">
        <v>2</v>
      </c>
      <c r="B180" s="85" t="str">
        <f>Notes!F5</f>
        <v>1940 - 2015</v>
      </c>
      <c r="C180" s="85">
        <f>M20</f>
        <v>0</v>
      </c>
      <c r="D180" s="85">
        <f>M21</f>
        <v>0</v>
      </c>
      <c r="E180" s="197">
        <f>M22</f>
        <v>0</v>
      </c>
      <c r="F180" s="198"/>
      <c r="G180" s="217">
        <f>M23</f>
        <v>0</v>
      </c>
      <c r="J180" s="11"/>
      <c r="K180" s="262"/>
      <c r="L180" s="3"/>
      <c r="M180" s="3"/>
      <c r="N180" s="3"/>
    </row>
    <row r="181" spans="1:14" ht="12.75">
      <c r="A181" s="189" t="s">
        <v>23</v>
      </c>
      <c r="B181" s="86" t="str">
        <f>Notes!F6</f>
        <v>2015 - 2030</v>
      </c>
      <c r="C181" s="203"/>
      <c r="D181" s="203"/>
      <c r="E181" s="204"/>
      <c r="F181" s="205"/>
      <c r="G181" s="218"/>
      <c r="J181" s="11"/>
      <c r="K181" s="263"/>
      <c r="L181" s="3"/>
      <c r="M181" s="3"/>
      <c r="N181" s="3"/>
    </row>
    <row r="182" spans="1:14" ht="13.5" thickBot="1">
      <c r="A182" s="190">
        <v>3</v>
      </c>
      <c r="B182" s="191" t="str">
        <f>Notes!F7</f>
        <v>2030 - 2105</v>
      </c>
      <c r="C182" s="191">
        <f>N20</f>
        <v>0</v>
      </c>
      <c r="D182" s="191">
        <f>N21</f>
        <v>0</v>
      </c>
      <c r="E182" s="219">
        <f>N22</f>
        <v>0</v>
      </c>
      <c r="F182" s="220"/>
      <c r="G182" s="221">
        <f>N23</f>
        <v>0</v>
      </c>
      <c r="J182" s="3"/>
      <c r="K182" s="263"/>
      <c r="L182" s="3"/>
      <c r="M182" s="3"/>
      <c r="N182" s="3"/>
    </row>
    <row r="183" spans="1:14" ht="12.75">
      <c r="A183" s="50"/>
      <c r="B183" s="89"/>
      <c r="C183" s="42"/>
      <c r="D183" s="42"/>
      <c r="E183" s="43"/>
      <c r="F183" s="43"/>
      <c r="G183" s="42"/>
      <c r="J183" s="440"/>
      <c r="K183" s="440"/>
      <c r="L183" s="440"/>
      <c r="M183" s="3"/>
      <c r="N183" s="3"/>
    </row>
    <row r="184" spans="1:14" ht="12.75">
      <c r="A184" s="50"/>
      <c r="B184" s="89"/>
      <c r="C184" s="42"/>
      <c r="D184" s="42"/>
      <c r="E184" s="43"/>
      <c r="F184" s="43"/>
      <c r="G184" s="42"/>
      <c r="J184" s="441"/>
      <c r="K184" s="441"/>
      <c r="L184" s="441"/>
      <c r="M184" s="3"/>
      <c r="N184" s="3"/>
    </row>
    <row r="185" spans="1:14" ht="12.75">
      <c r="A185" s="14"/>
      <c r="B185" s="26"/>
      <c r="C185" s="28"/>
      <c r="D185" s="28"/>
      <c r="E185" s="29"/>
      <c r="F185" s="29"/>
      <c r="G185" s="28"/>
      <c r="J185" s="440"/>
      <c r="K185" s="440"/>
      <c r="L185" s="440"/>
      <c r="M185" s="3"/>
      <c r="N185" s="3"/>
    </row>
    <row r="186" spans="1:14" ht="13.5" thickBot="1">
      <c r="A186" s="468" t="s">
        <v>86</v>
      </c>
      <c r="B186" s="469"/>
      <c r="C186" s="469"/>
      <c r="D186" s="469"/>
      <c r="E186" s="469"/>
      <c r="F186" s="469"/>
      <c r="G186" s="470"/>
      <c r="J186" s="441"/>
      <c r="K186" s="441"/>
      <c r="L186" s="441"/>
      <c r="M186" s="3"/>
      <c r="N186" s="3"/>
    </row>
    <row r="187" spans="1:14" ht="12.75">
      <c r="A187" s="67" t="s">
        <v>22</v>
      </c>
      <c r="B187" s="62" t="s">
        <v>24</v>
      </c>
      <c r="C187" s="62" t="s">
        <v>25</v>
      </c>
      <c r="D187" s="62" t="s">
        <v>26</v>
      </c>
      <c r="E187" s="63" t="s">
        <v>27</v>
      </c>
      <c r="F187" s="64"/>
      <c r="G187" s="65" t="s">
        <v>28</v>
      </c>
      <c r="J187" s="11"/>
      <c r="K187" s="3"/>
      <c r="L187" s="3"/>
      <c r="M187" s="3"/>
      <c r="N187" s="3"/>
    </row>
    <row r="188" spans="1:14" ht="12.75">
      <c r="A188" s="195">
        <v>1</v>
      </c>
      <c r="B188" s="163" t="str">
        <f>Notes!F3</f>
        <v>1855 - 1930</v>
      </c>
      <c r="C188" s="163">
        <f>O20</f>
        <v>0</v>
      </c>
      <c r="D188" s="163">
        <f>O21</f>
        <v>0</v>
      </c>
      <c r="E188" s="164">
        <f>O22</f>
        <v>0</v>
      </c>
      <c r="F188" s="165"/>
      <c r="G188" s="196">
        <f>O23</f>
        <v>0</v>
      </c>
      <c r="J188" s="11"/>
      <c r="K188" s="3"/>
      <c r="L188" s="3"/>
      <c r="M188" s="3"/>
      <c r="N188" s="3"/>
    </row>
    <row r="189" spans="1:14" ht="12.75">
      <c r="A189" s="195" t="s">
        <v>23</v>
      </c>
      <c r="B189" s="163" t="str">
        <f>Notes!F4</f>
        <v>1930 - 1940</v>
      </c>
      <c r="C189" s="203"/>
      <c r="D189" s="203"/>
      <c r="E189" s="204"/>
      <c r="F189" s="205"/>
      <c r="G189" s="213"/>
      <c r="J189" s="11"/>
      <c r="K189" s="3"/>
      <c r="L189" s="3"/>
      <c r="M189" s="3"/>
      <c r="N189" s="3"/>
    </row>
    <row r="190" spans="1:14" ht="12.75">
      <c r="A190" s="59">
        <v>2</v>
      </c>
      <c r="B190" s="85" t="str">
        <f>Notes!F5</f>
        <v>1940 - 2015</v>
      </c>
      <c r="C190" s="85">
        <f>P20</f>
        <v>0</v>
      </c>
      <c r="D190" s="85">
        <f>P21</f>
        <v>0</v>
      </c>
      <c r="E190" s="197">
        <f>P22</f>
        <v>0</v>
      </c>
      <c r="F190" s="198"/>
      <c r="G190" s="222">
        <f>P23</f>
        <v>0</v>
      </c>
      <c r="J190" s="11"/>
      <c r="K190" s="43"/>
      <c r="L190" s="3"/>
      <c r="M190" s="3"/>
      <c r="N190" s="3"/>
    </row>
    <row r="191" spans="1:14" ht="12.75">
      <c r="A191" s="59" t="s">
        <v>23</v>
      </c>
      <c r="B191" s="86" t="str">
        <f>Notes!F6</f>
        <v>2015 - 2030</v>
      </c>
      <c r="C191" s="203"/>
      <c r="D191" s="203"/>
      <c r="E191" s="204"/>
      <c r="F191" s="205"/>
      <c r="G191" s="223"/>
      <c r="J191" s="11"/>
      <c r="K191" s="3"/>
      <c r="L191" s="3"/>
      <c r="M191" s="3"/>
      <c r="N191" s="3"/>
    </row>
    <row r="192" spans="1:14" ht="13.5" thickBot="1">
      <c r="A192" s="60">
        <v>3</v>
      </c>
      <c r="B192" s="88" t="str">
        <f>Notes!F7</f>
        <v>2030 - 2105</v>
      </c>
      <c r="C192" s="88">
        <f>Q20</f>
        <v>0</v>
      </c>
      <c r="D192" s="88">
        <f>Q21</f>
        <v>0</v>
      </c>
      <c r="E192" s="224">
        <f>Q22</f>
        <v>0</v>
      </c>
      <c r="F192" s="225"/>
      <c r="G192" s="226">
        <f>Q23</f>
        <v>0</v>
      </c>
      <c r="J192" s="3"/>
      <c r="K192" s="3"/>
      <c r="L192" s="3"/>
      <c r="M192" s="3"/>
      <c r="N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8"/>
      <c r="D194" s="8"/>
      <c r="E194" s="8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8"/>
      <c r="D195" s="8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8"/>
      <c r="D197" s="8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24" ht="12.75">
      <c r="B198" s="1"/>
      <c r="C198" s="17"/>
      <c r="D198" s="17" t="s">
        <v>61</v>
      </c>
      <c r="E198" s="7"/>
      <c r="F198" s="7">
        <f>Notes!F9</f>
        <v>0</v>
      </c>
      <c r="G198" s="1"/>
      <c r="J198" s="11"/>
      <c r="K198" s="3"/>
      <c r="L198" s="3"/>
      <c r="M198" s="3"/>
      <c r="N198" s="3"/>
      <c r="P198" s="11"/>
      <c r="Q198" s="11"/>
      <c r="R198" s="11"/>
      <c r="S198" s="3"/>
      <c r="T198" s="3"/>
      <c r="U198" s="3"/>
      <c r="V198" s="3"/>
      <c r="W198" s="3"/>
      <c r="X198" s="3"/>
    </row>
    <row r="199" spans="2:24" ht="12.75">
      <c r="B199" s="1"/>
      <c r="C199" s="17"/>
      <c r="D199" s="17" t="s">
        <v>30</v>
      </c>
      <c r="E199" s="7"/>
      <c r="G199" s="1"/>
      <c r="J199" s="38"/>
      <c r="K199" s="411"/>
      <c r="L199" s="411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2:24" ht="12.75">
      <c r="B200" s="1"/>
      <c r="C200" s="17"/>
      <c r="D200" s="38" t="s">
        <v>29</v>
      </c>
      <c r="E200" s="36">
        <f>A26</f>
        <v>39771</v>
      </c>
      <c r="G200" s="1"/>
      <c r="J200" s="3"/>
      <c r="K200" s="3"/>
      <c r="L200" s="3"/>
      <c r="M200" s="3"/>
      <c r="N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>
      <c r="A201" s="3"/>
      <c r="B201" s="1"/>
      <c r="E201"/>
      <c r="G201" s="1"/>
      <c r="J201" s="3"/>
      <c r="K201" s="3"/>
      <c r="L201" s="3"/>
      <c r="M201" s="3"/>
      <c r="N201" s="3"/>
      <c r="P201" s="3"/>
      <c r="Q201" s="20">
        <f>E200</f>
        <v>39771</v>
      </c>
      <c r="R201" s="3"/>
      <c r="S201" s="3"/>
      <c r="T201" s="3"/>
      <c r="U201" s="3"/>
      <c r="V201" s="3"/>
      <c r="W201" s="3"/>
      <c r="X201" s="3"/>
    </row>
    <row r="202" spans="1:14" ht="13.5" thickBot="1">
      <c r="A202" s="471" t="s">
        <v>57</v>
      </c>
      <c r="B202" s="472"/>
      <c r="C202" s="472"/>
      <c r="D202" s="472"/>
      <c r="E202" s="472"/>
      <c r="F202" s="472"/>
      <c r="G202" s="473"/>
      <c r="J202" s="3"/>
      <c r="K202" s="3"/>
      <c r="L202" s="3"/>
      <c r="M202" s="3"/>
      <c r="N202" s="3"/>
    </row>
    <row r="203" spans="1:20" ht="12.75">
      <c r="A203" s="61" t="s">
        <v>22</v>
      </c>
      <c r="B203" s="53" t="s">
        <v>24</v>
      </c>
      <c r="C203" s="53" t="s">
        <v>25</v>
      </c>
      <c r="D203" s="53" t="s">
        <v>26</v>
      </c>
      <c r="E203" s="54" t="s">
        <v>27</v>
      </c>
      <c r="F203" s="55"/>
      <c r="G203" s="56" t="s">
        <v>28</v>
      </c>
      <c r="J203" s="3"/>
      <c r="K203" s="3"/>
      <c r="L203" s="3"/>
      <c r="M203" s="3"/>
      <c r="N203" s="61" t="s">
        <v>22</v>
      </c>
      <c r="O203" s="53" t="s">
        <v>24</v>
      </c>
      <c r="P203" s="53" t="s">
        <v>117</v>
      </c>
      <c r="Q203" s="53" t="s">
        <v>118</v>
      </c>
      <c r="R203" s="53" t="s">
        <v>119</v>
      </c>
      <c r="S203" s="53" t="s">
        <v>120</v>
      </c>
      <c r="T203" s="53" t="s">
        <v>121</v>
      </c>
    </row>
    <row r="204" spans="1:20" ht="12.75">
      <c r="A204" s="57">
        <v>1</v>
      </c>
      <c r="B204" s="85" t="str">
        <f>Notes!F3</f>
        <v>1855 - 1930</v>
      </c>
      <c r="C204" s="85">
        <f>C26</f>
        <v>0</v>
      </c>
      <c r="D204" s="85">
        <f>C27</f>
        <v>0</v>
      </c>
      <c r="E204" s="197">
        <f>C28</f>
        <v>0</v>
      </c>
      <c r="F204" s="198"/>
      <c r="G204" s="199">
        <f>C29</f>
        <v>0</v>
      </c>
      <c r="J204" s="3"/>
      <c r="K204" s="3"/>
      <c r="L204" s="3"/>
      <c r="M204" s="3"/>
      <c r="N204" s="57">
        <v>1</v>
      </c>
      <c r="O204" s="85" t="str">
        <f>B204</f>
        <v>1855 - 1930</v>
      </c>
      <c r="P204" s="85">
        <f>C204</f>
        <v>0</v>
      </c>
      <c r="Q204" s="85">
        <f>C213</f>
        <v>0</v>
      </c>
      <c r="R204" s="85">
        <f>C223</f>
        <v>0</v>
      </c>
      <c r="S204" s="85">
        <f>C233</f>
        <v>0</v>
      </c>
      <c r="T204" s="85">
        <f>C243</f>
        <v>0</v>
      </c>
    </row>
    <row r="205" spans="1:20" ht="12.75">
      <c r="A205" s="283" t="s">
        <v>23</v>
      </c>
      <c r="B205" s="85" t="str">
        <f>Notes!F4</f>
        <v>1930 - 1940</v>
      </c>
      <c r="C205" s="203"/>
      <c r="D205" s="203"/>
      <c r="E205" s="204"/>
      <c r="F205" s="205"/>
      <c r="G205" s="213"/>
      <c r="J205" s="3"/>
      <c r="K205" s="3"/>
      <c r="L205" s="3"/>
      <c r="M205" s="3"/>
      <c r="N205" s="283" t="s">
        <v>23</v>
      </c>
      <c r="O205" s="85" t="str">
        <f>B205</f>
        <v>1930 - 1940</v>
      </c>
      <c r="P205" s="203"/>
      <c r="Q205" s="203"/>
      <c r="R205" s="204"/>
      <c r="S205" s="205"/>
      <c r="T205" s="213"/>
    </row>
    <row r="206" spans="1:20" ht="13.5" thickBot="1">
      <c r="A206" s="58">
        <v>2</v>
      </c>
      <c r="B206" s="87" t="str">
        <f>Notes!F5</f>
        <v>1940 - 2015</v>
      </c>
      <c r="C206" s="87">
        <f>D26</f>
        <v>0</v>
      </c>
      <c r="D206" s="87">
        <f>D27</f>
        <v>0</v>
      </c>
      <c r="E206" s="200">
        <f>D28</f>
        <v>0</v>
      </c>
      <c r="F206" s="201"/>
      <c r="G206" s="202">
        <f>D29</f>
        <v>0</v>
      </c>
      <c r="J206" s="3"/>
      <c r="K206" s="3"/>
      <c r="L206" s="3"/>
      <c r="M206" s="3"/>
      <c r="N206" s="58">
        <v>2</v>
      </c>
      <c r="O206" s="87" t="str">
        <f>B206</f>
        <v>1940 - 2015</v>
      </c>
      <c r="P206" s="87">
        <f>C206</f>
        <v>0</v>
      </c>
      <c r="Q206" s="87">
        <f>C215</f>
        <v>0</v>
      </c>
      <c r="R206" s="87">
        <f>C225</f>
        <v>0</v>
      </c>
      <c r="S206" s="87">
        <f>C235</f>
        <v>0</v>
      </c>
      <c r="T206" s="87">
        <f>C245</f>
        <v>0</v>
      </c>
    </row>
    <row r="207" spans="1:20" ht="13.5" thickBot="1">
      <c r="A207" s="57" t="s">
        <v>23</v>
      </c>
      <c r="B207" s="87" t="str">
        <f>Notes!F6</f>
        <v>2015 - 2030</v>
      </c>
      <c r="C207" s="203"/>
      <c r="D207" s="203"/>
      <c r="E207" s="204"/>
      <c r="F207" s="205"/>
      <c r="G207" s="206"/>
      <c r="J207" s="3"/>
      <c r="K207" s="3"/>
      <c r="L207" s="3"/>
      <c r="M207" s="3"/>
      <c r="N207" s="57" t="s">
        <v>23</v>
      </c>
      <c r="O207" s="87" t="str">
        <f>B207</f>
        <v>2015 - 2030</v>
      </c>
      <c r="P207" s="203"/>
      <c r="Q207" s="203"/>
      <c r="R207" s="203"/>
      <c r="S207" s="203"/>
      <c r="T207" s="203"/>
    </row>
    <row r="208" spans="1:20" ht="13.5" thickBot="1">
      <c r="A208" s="58">
        <v>3</v>
      </c>
      <c r="B208" s="87" t="str">
        <f>Notes!F7</f>
        <v>2030 - 2105</v>
      </c>
      <c r="C208" s="87">
        <f>E26</f>
        <v>0</v>
      </c>
      <c r="D208" s="87">
        <f>E27</f>
        <v>0</v>
      </c>
      <c r="E208" s="200">
        <f>E28</f>
        <v>0</v>
      </c>
      <c r="F208" s="201"/>
      <c r="G208" s="202">
        <f>E29</f>
        <v>0</v>
      </c>
      <c r="J208" s="3"/>
      <c r="K208" s="3"/>
      <c r="L208" s="3"/>
      <c r="M208" s="3"/>
      <c r="N208" s="58">
        <v>3</v>
      </c>
      <c r="O208" s="87" t="str">
        <f>B208</f>
        <v>2030 - 2105</v>
      </c>
      <c r="P208" s="87">
        <f>C208</f>
        <v>0</v>
      </c>
      <c r="Q208" s="87">
        <f>C217</f>
        <v>0</v>
      </c>
      <c r="R208" s="87">
        <f>C227</f>
        <v>0</v>
      </c>
      <c r="S208" s="87">
        <f>C237</f>
        <v>0</v>
      </c>
      <c r="T208" s="87">
        <f>C247</f>
        <v>0</v>
      </c>
    </row>
    <row r="209" spans="3:12" ht="12.75">
      <c r="C209"/>
      <c r="D209"/>
      <c r="E209"/>
      <c r="J209" s="3"/>
      <c r="K209" s="3"/>
      <c r="L209" s="3"/>
    </row>
    <row r="210" spans="1:14" ht="12.75">
      <c r="A210" s="7"/>
      <c r="B210" s="24"/>
      <c r="C210" s="24"/>
      <c r="D210" s="24"/>
      <c r="E210" s="5"/>
      <c r="F210" s="5"/>
      <c r="G210" s="24"/>
      <c r="J210" s="3"/>
      <c r="K210" s="3"/>
      <c r="L210" s="3"/>
      <c r="M210" s="3"/>
      <c r="N210" s="3"/>
    </row>
    <row r="211" spans="1:14" ht="13.5" thickBot="1">
      <c r="A211" s="474" t="s">
        <v>58</v>
      </c>
      <c r="B211" s="475"/>
      <c r="C211" s="475"/>
      <c r="D211" s="475"/>
      <c r="E211" s="475"/>
      <c r="F211" s="475"/>
      <c r="G211" s="476"/>
      <c r="J211" s="3"/>
      <c r="K211" s="3"/>
      <c r="L211" s="3"/>
      <c r="M211" s="3"/>
      <c r="N211" s="3"/>
    </row>
    <row r="212" spans="1:14" ht="12.75">
      <c r="A212" s="166" t="s">
        <v>22</v>
      </c>
      <c r="B212" s="167" t="s">
        <v>24</v>
      </c>
      <c r="C212" s="167" t="s">
        <v>25</v>
      </c>
      <c r="D212" s="167" t="s">
        <v>26</v>
      </c>
      <c r="E212" s="168" t="s">
        <v>27</v>
      </c>
      <c r="F212" s="169"/>
      <c r="G212" s="170" t="s">
        <v>28</v>
      </c>
      <c r="J212" s="3"/>
      <c r="K212" s="3"/>
      <c r="L212" s="3"/>
      <c r="M212" s="3"/>
      <c r="N212" s="3"/>
    </row>
    <row r="213" spans="1:14" ht="12.75">
      <c r="A213" s="171">
        <v>1</v>
      </c>
      <c r="B213" s="85" t="str">
        <f>Notes!F3</f>
        <v>1855 - 1930</v>
      </c>
      <c r="C213" s="85">
        <f>F26</f>
        <v>0</v>
      </c>
      <c r="D213" s="85">
        <f>F27</f>
        <v>0</v>
      </c>
      <c r="E213" s="197">
        <f>F28</f>
        <v>0</v>
      </c>
      <c r="F213" s="198"/>
      <c r="G213" s="207">
        <f>F29</f>
        <v>0</v>
      </c>
      <c r="J213" s="3"/>
      <c r="K213" s="3"/>
      <c r="L213" s="3"/>
      <c r="M213" s="3"/>
      <c r="N213" s="3"/>
    </row>
    <row r="214" spans="1:14" ht="12.75">
      <c r="A214" s="171" t="s">
        <v>23</v>
      </c>
      <c r="B214" s="85" t="str">
        <f>Notes!F4</f>
        <v>1930 - 1940</v>
      </c>
      <c r="C214" s="203"/>
      <c r="D214" s="203"/>
      <c r="E214" s="204"/>
      <c r="F214" s="205"/>
      <c r="G214" s="208"/>
      <c r="J214" s="3"/>
      <c r="K214" s="3"/>
      <c r="L214" s="3"/>
      <c r="M214" s="3"/>
      <c r="N214" s="3"/>
    </row>
    <row r="215" spans="1:14" ht="12.75">
      <c r="A215" s="172">
        <v>2</v>
      </c>
      <c r="B215" s="85" t="str">
        <f>Notes!F5</f>
        <v>1940 - 2015</v>
      </c>
      <c r="C215" s="85">
        <f>G26</f>
        <v>0</v>
      </c>
      <c r="D215" s="85">
        <f>G27</f>
        <v>0</v>
      </c>
      <c r="E215" s="197">
        <f>G28</f>
        <v>0</v>
      </c>
      <c r="F215" s="198"/>
      <c r="G215" s="207">
        <f>G29</f>
        <v>0</v>
      </c>
      <c r="J215" s="3"/>
      <c r="K215" s="3"/>
      <c r="L215" s="3"/>
      <c r="M215" s="3"/>
      <c r="N215" s="3"/>
    </row>
    <row r="216" spans="1:14" ht="12.75">
      <c r="A216" s="172" t="s">
        <v>23</v>
      </c>
      <c r="B216" s="86" t="str">
        <f>Notes!F6</f>
        <v>2015 - 2030</v>
      </c>
      <c r="C216" s="203"/>
      <c r="D216" s="203"/>
      <c r="E216" s="204"/>
      <c r="F216" s="205"/>
      <c r="G216" s="208"/>
      <c r="J216" s="3"/>
      <c r="K216" s="3"/>
      <c r="L216" s="3"/>
      <c r="M216" s="3"/>
      <c r="N216" s="3"/>
    </row>
    <row r="217" spans="1:14" ht="13.5" thickBot="1">
      <c r="A217" s="173">
        <v>3</v>
      </c>
      <c r="B217" s="174" t="str">
        <f>Notes!F7</f>
        <v>2030 - 2105</v>
      </c>
      <c r="C217" s="174">
        <f>H26</f>
        <v>0</v>
      </c>
      <c r="D217" s="174">
        <f>H27</f>
        <v>0</v>
      </c>
      <c r="E217" s="209">
        <f>H28</f>
        <v>0</v>
      </c>
      <c r="F217" s="210"/>
      <c r="G217" s="211">
        <f>H29</f>
        <v>0</v>
      </c>
      <c r="J217" s="3"/>
      <c r="K217" s="3"/>
      <c r="L217" s="3"/>
      <c r="M217" s="3"/>
      <c r="N217" s="3"/>
    </row>
    <row r="218" spans="1:14" ht="12.75">
      <c r="A218" s="14"/>
      <c r="B218" s="26"/>
      <c r="C218" s="42"/>
      <c r="D218" s="42"/>
      <c r="E218" s="43"/>
      <c r="F218" s="43"/>
      <c r="G218" s="42"/>
      <c r="J218" s="3"/>
      <c r="K218" s="3"/>
      <c r="L218" s="3"/>
      <c r="M218" s="3"/>
      <c r="N218" s="3"/>
    </row>
    <row r="219" spans="1:14" ht="12.75">
      <c r="A219" s="14"/>
      <c r="B219" s="26"/>
      <c r="C219" s="8"/>
      <c r="D219" s="8"/>
      <c r="E219" s="3"/>
      <c r="F219" s="3"/>
      <c r="G219" s="8"/>
      <c r="J219" s="3"/>
      <c r="K219" s="3"/>
      <c r="L219" s="3"/>
      <c r="M219" s="3"/>
      <c r="N219" s="3"/>
    </row>
    <row r="220" spans="1:14" ht="12.75">
      <c r="A220" s="7"/>
      <c r="B220" s="24"/>
      <c r="C220" s="24"/>
      <c r="D220" s="24"/>
      <c r="E220" s="5"/>
      <c r="F220" s="5"/>
      <c r="G220" s="24"/>
      <c r="J220" s="3"/>
      <c r="K220" s="3"/>
      <c r="L220" s="3"/>
      <c r="M220" s="3"/>
      <c r="N220" s="3"/>
    </row>
    <row r="221" spans="1:14" ht="13.5" thickBot="1">
      <c r="A221" s="477" t="s">
        <v>59</v>
      </c>
      <c r="B221" s="478"/>
      <c r="C221" s="478"/>
      <c r="D221" s="478"/>
      <c r="E221" s="478"/>
      <c r="F221" s="478"/>
      <c r="G221" s="479"/>
      <c r="J221" s="3"/>
      <c r="K221" s="3"/>
      <c r="L221" s="3"/>
      <c r="M221" s="3"/>
      <c r="N221" s="3"/>
    </row>
    <row r="222" spans="1:14" ht="12.75">
      <c r="A222" s="175" t="s">
        <v>22</v>
      </c>
      <c r="B222" s="176" t="s">
        <v>24</v>
      </c>
      <c r="C222" s="176" t="s">
        <v>25</v>
      </c>
      <c r="D222" s="176" t="s">
        <v>26</v>
      </c>
      <c r="E222" s="177" t="s">
        <v>27</v>
      </c>
      <c r="F222" s="178"/>
      <c r="G222" s="179" t="s">
        <v>28</v>
      </c>
      <c r="J222" s="11"/>
      <c r="K222" s="3"/>
      <c r="L222" s="3"/>
      <c r="M222" s="3"/>
      <c r="N222" s="3"/>
    </row>
    <row r="223" spans="1:14" ht="12.75">
      <c r="A223" s="180">
        <v>1</v>
      </c>
      <c r="B223" s="163" t="str">
        <f>Notes!F3</f>
        <v>1855 - 1930</v>
      </c>
      <c r="C223" s="163">
        <f>I26</f>
        <v>0</v>
      </c>
      <c r="D223" s="163">
        <f>I27</f>
        <v>0</v>
      </c>
      <c r="E223" s="164">
        <f>I28</f>
        <v>0</v>
      </c>
      <c r="F223" s="165"/>
      <c r="G223" s="194">
        <f>I29</f>
        <v>0</v>
      </c>
      <c r="J223" s="11"/>
      <c r="K223" s="3"/>
      <c r="L223" s="3"/>
      <c r="M223" s="3"/>
      <c r="N223" s="3"/>
    </row>
    <row r="224" spans="1:14" ht="12.75">
      <c r="A224" s="180" t="s">
        <v>23</v>
      </c>
      <c r="B224" s="163" t="str">
        <f>Notes!F4</f>
        <v>1930 - 1940</v>
      </c>
      <c r="C224" s="203"/>
      <c r="D224" s="203"/>
      <c r="E224" s="204"/>
      <c r="F224" s="205"/>
      <c r="G224" s="208"/>
      <c r="J224" s="11"/>
      <c r="K224" s="3"/>
      <c r="L224" s="3"/>
      <c r="M224" s="3"/>
      <c r="N224" s="3"/>
    </row>
    <row r="225" spans="1:14" ht="12.75">
      <c r="A225" s="181">
        <v>2</v>
      </c>
      <c r="B225" s="85" t="str">
        <f>Notes!F5</f>
        <v>1940 - 2015</v>
      </c>
      <c r="C225" s="85">
        <f>J26</f>
        <v>0</v>
      </c>
      <c r="D225" s="85">
        <f>J27</f>
        <v>0</v>
      </c>
      <c r="E225" s="197">
        <f>J28</f>
        <v>0</v>
      </c>
      <c r="F225" s="198"/>
      <c r="G225" s="212">
        <f>J29</f>
        <v>0</v>
      </c>
      <c r="J225" s="500"/>
      <c r="K225" s="501"/>
      <c r="L225" s="501"/>
      <c r="M225" s="3"/>
      <c r="N225" s="3"/>
    </row>
    <row r="226" spans="1:14" ht="12.75">
      <c r="A226" s="181" t="s">
        <v>23</v>
      </c>
      <c r="B226" s="86" t="str">
        <f>Notes!F6</f>
        <v>2015 - 2030</v>
      </c>
      <c r="C226" s="203"/>
      <c r="D226" s="203"/>
      <c r="E226" s="204"/>
      <c r="F226" s="205"/>
      <c r="G226" s="213"/>
      <c r="J226" s="11"/>
      <c r="K226" s="43"/>
      <c r="L226" s="3"/>
      <c r="M226" s="3"/>
      <c r="N226" s="3"/>
    </row>
    <row r="227" spans="1:14" ht="13.5" thickBot="1">
      <c r="A227" s="182">
        <v>3</v>
      </c>
      <c r="B227" s="183" t="str">
        <f>Notes!F7</f>
        <v>2030 - 2105</v>
      </c>
      <c r="C227" s="183">
        <f>K26</f>
        <v>0</v>
      </c>
      <c r="D227" s="183">
        <f>K27</f>
        <v>0</v>
      </c>
      <c r="E227" s="214">
        <f>K28</f>
        <v>0</v>
      </c>
      <c r="F227" s="215"/>
      <c r="G227" s="216">
        <f>K29</f>
        <v>0</v>
      </c>
      <c r="J227" s="11"/>
      <c r="K227" s="288"/>
      <c r="L227" s="3"/>
      <c r="M227" s="3"/>
      <c r="N227" s="3"/>
    </row>
    <row r="228" spans="1:14" ht="12.75">
      <c r="A228" s="14"/>
      <c r="B228" s="26"/>
      <c r="C228" s="42"/>
      <c r="D228" s="42"/>
      <c r="E228" s="43"/>
      <c r="F228" s="43"/>
      <c r="G228" s="42"/>
      <c r="J228" s="11"/>
      <c r="K228" s="43"/>
      <c r="L228" s="3"/>
      <c r="M228" s="3"/>
      <c r="N228" s="3"/>
    </row>
    <row r="229" spans="1:14" ht="12.75">
      <c r="A229" s="14"/>
      <c r="B229" s="26"/>
      <c r="C229" s="8"/>
      <c r="D229" s="8"/>
      <c r="E229" s="3"/>
      <c r="F229" s="3"/>
      <c r="G229" s="8"/>
      <c r="J229" s="11"/>
      <c r="K229" s="43"/>
      <c r="L229" s="3"/>
      <c r="M229" s="3"/>
      <c r="N229" s="3"/>
    </row>
    <row r="230" spans="1:14" ht="12.75">
      <c r="A230" s="7"/>
      <c r="B230" s="24"/>
      <c r="C230" s="24"/>
      <c r="D230" s="24"/>
      <c r="E230" s="5"/>
      <c r="F230" s="5"/>
      <c r="G230" s="24"/>
      <c r="J230" s="11"/>
      <c r="K230" s="11"/>
      <c r="L230" s="3"/>
      <c r="M230" s="3"/>
      <c r="N230" s="3"/>
    </row>
    <row r="231" spans="1:14" ht="13.5" thickBot="1">
      <c r="A231" s="442" t="s">
        <v>60</v>
      </c>
      <c r="B231" s="466"/>
      <c r="C231" s="466"/>
      <c r="D231" s="466"/>
      <c r="E231" s="466"/>
      <c r="F231" s="466"/>
      <c r="G231" s="467"/>
      <c r="J231" s="11"/>
      <c r="K231" s="3"/>
      <c r="L231" s="3"/>
      <c r="M231" s="3"/>
      <c r="N231" s="3"/>
    </row>
    <row r="232" spans="1:14" ht="12.75">
      <c r="A232" s="184" t="s">
        <v>22</v>
      </c>
      <c r="B232" s="185" t="s">
        <v>24</v>
      </c>
      <c r="C232" s="185" t="s">
        <v>25</v>
      </c>
      <c r="D232" s="185" t="s">
        <v>26</v>
      </c>
      <c r="E232" s="186" t="s">
        <v>27</v>
      </c>
      <c r="F232" s="187"/>
      <c r="G232" s="188" t="s">
        <v>28</v>
      </c>
      <c r="J232" s="261"/>
      <c r="K232" s="3"/>
      <c r="L232" s="3"/>
      <c r="M232" s="3"/>
      <c r="N232" s="3"/>
    </row>
    <row r="233" spans="1:14" ht="12.75">
      <c r="A233" s="192">
        <v>1</v>
      </c>
      <c r="B233" s="163" t="str">
        <f>Notes!F3</f>
        <v>1855 - 1930</v>
      </c>
      <c r="C233" s="163">
        <f>L26</f>
        <v>0</v>
      </c>
      <c r="D233" s="163">
        <f>L27</f>
        <v>0</v>
      </c>
      <c r="E233" s="164">
        <f>L28</f>
        <v>0</v>
      </c>
      <c r="F233" s="165"/>
      <c r="G233" s="193">
        <f>L29</f>
        <v>0</v>
      </c>
      <c r="J233" s="11"/>
      <c r="K233" s="262"/>
      <c r="L233" s="3"/>
      <c r="M233" s="3"/>
      <c r="N233" s="3"/>
    </row>
    <row r="234" spans="1:14" ht="12.75">
      <c r="A234" s="192" t="s">
        <v>23</v>
      </c>
      <c r="B234" s="163" t="str">
        <f>Notes!F4</f>
        <v>1930 - 1940</v>
      </c>
      <c r="C234" s="203"/>
      <c r="D234" s="203"/>
      <c r="E234" s="204"/>
      <c r="F234" s="205"/>
      <c r="G234" s="208"/>
      <c r="J234" s="11"/>
      <c r="K234" s="262"/>
      <c r="L234" s="3"/>
      <c r="M234" s="3"/>
      <c r="N234" s="3"/>
    </row>
    <row r="235" spans="1:14" ht="12.75">
      <c r="A235" s="189">
        <v>2</v>
      </c>
      <c r="B235" s="85" t="str">
        <f>Notes!F5</f>
        <v>1940 - 2015</v>
      </c>
      <c r="C235" s="85">
        <f>M26</f>
        <v>0</v>
      </c>
      <c r="D235" s="85">
        <f>M27</f>
        <v>0</v>
      </c>
      <c r="E235" s="197">
        <f>M28</f>
        <v>0</v>
      </c>
      <c r="F235" s="198"/>
      <c r="G235" s="217">
        <f>M29</f>
        <v>0</v>
      </c>
      <c r="J235" s="11"/>
      <c r="K235" s="263"/>
      <c r="L235" s="3"/>
      <c r="M235" s="3"/>
      <c r="N235" s="3"/>
    </row>
    <row r="236" spans="1:14" ht="12.75">
      <c r="A236" s="189" t="s">
        <v>23</v>
      </c>
      <c r="B236" s="86" t="str">
        <f>Notes!F6</f>
        <v>2015 - 2030</v>
      </c>
      <c r="C236" s="203"/>
      <c r="D236" s="203"/>
      <c r="E236" s="204"/>
      <c r="F236" s="205"/>
      <c r="G236" s="218"/>
      <c r="J236" s="11"/>
      <c r="K236" s="263"/>
      <c r="L236" s="3"/>
      <c r="M236" s="3"/>
      <c r="N236" s="3"/>
    </row>
    <row r="237" spans="1:14" ht="13.5" thickBot="1">
      <c r="A237" s="190">
        <v>3</v>
      </c>
      <c r="B237" s="191" t="str">
        <f>Notes!F7</f>
        <v>2030 - 2105</v>
      </c>
      <c r="C237" s="191">
        <f>N26</f>
        <v>0</v>
      </c>
      <c r="D237" s="191">
        <f>N27</f>
        <v>0</v>
      </c>
      <c r="E237" s="219">
        <f>N28</f>
        <v>0</v>
      </c>
      <c r="F237" s="220"/>
      <c r="G237" s="221">
        <f>N29</f>
        <v>0</v>
      </c>
      <c r="J237" s="11"/>
      <c r="K237" s="3"/>
      <c r="L237" s="3"/>
      <c r="M237" s="3"/>
      <c r="N237" s="3"/>
    </row>
    <row r="238" spans="1:14" ht="12.75">
      <c r="A238" s="50"/>
      <c r="B238" s="89"/>
      <c r="C238" s="42"/>
      <c r="D238" s="42"/>
      <c r="E238" s="43"/>
      <c r="F238" s="43"/>
      <c r="G238" s="42"/>
      <c r="J238" s="3"/>
      <c r="K238" s="3"/>
      <c r="L238" s="3"/>
      <c r="M238" s="3"/>
      <c r="N238" s="3"/>
    </row>
    <row r="239" spans="1:14" ht="12.75">
      <c r="A239" s="50"/>
      <c r="B239" s="89"/>
      <c r="C239" s="42"/>
      <c r="D239" s="42"/>
      <c r="E239" s="43"/>
      <c r="F239" s="43"/>
      <c r="G239" s="42"/>
      <c r="J239" s="440"/>
      <c r="K239" s="440"/>
      <c r="L239" s="440"/>
      <c r="M239" s="3"/>
      <c r="N239" s="3"/>
    </row>
    <row r="240" spans="1:14" ht="12.75">
      <c r="A240" s="14"/>
      <c r="B240" s="26"/>
      <c r="C240" s="28"/>
      <c r="D240" s="28"/>
      <c r="E240" s="29"/>
      <c r="F240" s="29"/>
      <c r="G240" s="28"/>
      <c r="J240" s="441"/>
      <c r="K240" s="441"/>
      <c r="L240" s="441"/>
      <c r="M240" s="3"/>
      <c r="N240" s="3"/>
    </row>
    <row r="241" spans="1:14" ht="13.5" thickBot="1">
      <c r="A241" s="468" t="s">
        <v>86</v>
      </c>
      <c r="B241" s="469"/>
      <c r="C241" s="469"/>
      <c r="D241" s="469"/>
      <c r="E241" s="469"/>
      <c r="F241" s="469"/>
      <c r="G241" s="470"/>
      <c r="J241" s="440"/>
      <c r="K241" s="440"/>
      <c r="L241" s="440"/>
      <c r="M241" s="3"/>
      <c r="N241" s="3"/>
    </row>
    <row r="242" spans="1:14" ht="12.75">
      <c r="A242" s="67" t="s">
        <v>22</v>
      </c>
      <c r="B242" s="62" t="s">
        <v>24</v>
      </c>
      <c r="C242" s="62" t="s">
        <v>25</v>
      </c>
      <c r="D242" s="62" t="s">
        <v>26</v>
      </c>
      <c r="E242" s="63" t="s">
        <v>27</v>
      </c>
      <c r="F242" s="64"/>
      <c r="G242" s="65" t="s">
        <v>28</v>
      </c>
      <c r="J242" s="11"/>
      <c r="K242" s="3"/>
      <c r="L242" s="3"/>
      <c r="M242" s="3"/>
      <c r="N242" s="3"/>
    </row>
    <row r="243" spans="1:14" ht="12.75">
      <c r="A243" s="195">
        <v>1</v>
      </c>
      <c r="B243" s="163" t="str">
        <f>Notes!F3</f>
        <v>1855 - 1930</v>
      </c>
      <c r="C243" s="163">
        <f>O26</f>
        <v>0</v>
      </c>
      <c r="D243" s="163">
        <f>O27</f>
        <v>0</v>
      </c>
      <c r="E243" s="164">
        <f>O28</f>
        <v>0</v>
      </c>
      <c r="F243" s="165"/>
      <c r="G243" s="196">
        <f>O29</f>
        <v>0</v>
      </c>
      <c r="J243" s="11"/>
      <c r="K243" s="3"/>
      <c r="L243" s="3"/>
      <c r="M243" s="3"/>
      <c r="N243" s="3"/>
    </row>
    <row r="244" spans="1:14" ht="12.75">
      <c r="A244" s="195" t="s">
        <v>23</v>
      </c>
      <c r="B244" s="163" t="str">
        <f>Notes!F4</f>
        <v>1930 - 1940</v>
      </c>
      <c r="C244" s="203"/>
      <c r="D244" s="203"/>
      <c r="E244" s="204"/>
      <c r="F244" s="205"/>
      <c r="G244" s="208"/>
      <c r="J244" s="11"/>
      <c r="K244" s="3"/>
      <c r="L244" s="3"/>
      <c r="M244" s="3"/>
      <c r="N244" s="3"/>
    </row>
    <row r="245" spans="1:14" ht="12.75">
      <c r="A245" s="59">
        <v>2</v>
      </c>
      <c r="B245" s="85" t="str">
        <f>Notes!F5</f>
        <v>1940 - 2015</v>
      </c>
      <c r="C245" s="85">
        <f>P26</f>
        <v>0</v>
      </c>
      <c r="D245" s="85">
        <f>P27</f>
        <v>0</v>
      </c>
      <c r="E245" s="197">
        <f>P28</f>
        <v>0</v>
      </c>
      <c r="F245" s="198"/>
      <c r="G245" s="222">
        <f>P29</f>
        <v>0</v>
      </c>
      <c r="J245" s="11"/>
      <c r="K245" s="43"/>
      <c r="L245" s="3"/>
      <c r="M245" s="3"/>
      <c r="N245" s="3"/>
    </row>
    <row r="246" spans="1:14" ht="12.75">
      <c r="A246" s="59" t="s">
        <v>23</v>
      </c>
      <c r="B246" s="86" t="str">
        <f>Notes!F6</f>
        <v>2015 - 2030</v>
      </c>
      <c r="C246" s="203"/>
      <c r="D246" s="203"/>
      <c r="E246" s="204"/>
      <c r="F246" s="205"/>
      <c r="G246" s="223"/>
      <c r="J246" s="11"/>
      <c r="K246" s="3"/>
      <c r="L246" s="3"/>
      <c r="M246" s="3"/>
      <c r="N246" s="3"/>
    </row>
    <row r="247" spans="1:14" ht="13.5" thickBot="1">
      <c r="A247" s="60">
        <v>3</v>
      </c>
      <c r="B247" s="88" t="str">
        <f>Notes!F7</f>
        <v>2030 - 2105</v>
      </c>
      <c r="C247" s="88">
        <f>Q26</f>
        <v>0</v>
      </c>
      <c r="D247" s="88">
        <f>Q27</f>
        <v>0</v>
      </c>
      <c r="E247" s="224">
        <f>Q28</f>
        <v>0</v>
      </c>
      <c r="F247" s="225"/>
      <c r="G247" s="226">
        <f>Q29</f>
        <v>0</v>
      </c>
      <c r="J247" s="3"/>
      <c r="K247" s="3"/>
      <c r="L247" s="3"/>
      <c r="M247" s="3"/>
      <c r="N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24" ht="12.75">
      <c r="B251" s="1"/>
      <c r="C251" s="17"/>
      <c r="D251" s="17" t="s">
        <v>61</v>
      </c>
      <c r="E251" s="7"/>
      <c r="F251" s="7">
        <f>Notes!F9</f>
        <v>0</v>
      </c>
      <c r="G251" s="1"/>
      <c r="J251" s="11"/>
      <c r="K251" s="3"/>
      <c r="L251" s="3"/>
      <c r="M251" s="3"/>
      <c r="N251" s="3"/>
      <c r="P251" s="11"/>
      <c r="Q251" s="11"/>
      <c r="R251" s="11"/>
      <c r="S251" s="3"/>
      <c r="T251" s="3"/>
      <c r="U251" s="3"/>
      <c r="V251" s="3"/>
      <c r="W251" s="3"/>
      <c r="X251" s="3"/>
    </row>
    <row r="252" spans="2:24" ht="12.75">
      <c r="B252" s="1"/>
      <c r="C252" s="17"/>
      <c r="D252" s="17" t="s">
        <v>30</v>
      </c>
      <c r="E252" s="7"/>
      <c r="G252" s="1"/>
      <c r="J252" s="38"/>
      <c r="K252" s="411"/>
      <c r="L252" s="411"/>
      <c r="M252" s="3"/>
      <c r="N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2:24" ht="12.75">
      <c r="B253" s="1"/>
      <c r="C253" s="17"/>
      <c r="D253" s="38" t="s">
        <v>29</v>
      </c>
      <c r="E253" s="36">
        <f>A32</f>
        <v>39778</v>
      </c>
      <c r="G253" s="1"/>
      <c r="J253" s="3"/>
      <c r="K253" s="3"/>
      <c r="L253" s="3"/>
      <c r="M253" s="3"/>
      <c r="N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>
      <c r="A254" s="3"/>
      <c r="B254" s="1"/>
      <c r="E254"/>
      <c r="G254" s="1"/>
      <c r="J254" s="3"/>
      <c r="K254" s="3"/>
      <c r="L254" s="3"/>
      <c r="M254" s="3"/>
      <c r="N254" s="3"/>
      <c r="P254" s="3"/>
      <c r="Q254" s="20">
        <f>E253</f>
        <v>39778</v>
      </c>
      <c r="R254" s="3"/>
      <c r="S254" s="3"/>
      <c r="T254" s="3"/>
      <c r="U254" s="3"/>
      <c r="V254" s="3"/>
      <c r="W254" s="3"/>
      <c r="X254" s="3"/>
    </row>
    <row r="255" spans="1:14" ht="13.5" thickBot="1">
      <c r="A255" s="471" t="s">
        <v>57</v>
      </c>
      <c r="B255" s="472"/>
      <c r="C255" s="472"/>
      <c r="D255" s="472"/>
      <c r="E255" s="472"/>
      <c r="F255" s="472"/>
      <c r="G255" s="473"/>
      <c r="J255" s="3"/>
      <c r="K255" s="3"/>
      <c r="L255" s="3"/>
      <c r="M255" s="3"/>
      <c r="N255" s="3"/>
    </row>
    <row r="256" spans="1:20" ht="12.75">
      <c r="A256" s="61" t="s">
        <v>22</v>
      </c>
      <c r="B256" s="53" t="s">
        <v>24</v>
      </c>
      <c r="C256" s="53" t="s">
        <v>25</v>
      </c>
      <c r="D256" s="53" t="s">
        <v>26</v>
      </c>
      <c r="E256" s="54" t="s">
        <v>27</v>
      </c>
      <c r="F256" s="55"/>
      <c r="G256" s="56" t="s">
        <v>28</v>
      </c>
      <c r="J256" s="3"/>
      <c r="K256" s="3"/>
      <c r="L256" s="3"/>
      <c r="M256" s="3"/>
      <c r="N256" s="61" t="s">
        <v>22</v>
      </c>
      <c r="O256" s="53" t="s">
        <v>24</v>
      </c>
      <c r="P256" s="53" t="s">
        <v>117</v>
      </c>
      <c r="Q256" s="53" t="s">
        <v>118</v>
      </c>
      <c r="R256" s="53" t="s">
        <v>119</v>
      </c>
      <c r="S256" s="53" t="s">
        <v>120</v>
      </c>
      <c r="T256" s="53" t="s">
        <v>121</v>
      </c>
    </row>
    <row r="257" spans="1:20" ht="12.75">
      <c r="A257" s="57">
        <v>1</v>
      </c>
      <c r="B257" s="85" t="str">
        <f>Notes!F3</f>
        <v>1855 - 1930</v>
      </c>
      <c r="C257" s="85">
        <f>C32</f>
        <v>0</v>
      </c>
      <c r="D257" s="85">
        <f>C33</f>
        <v>0</v>
      </c>
      <c r="E257" s="197">
        <f>C34</f>
        <v>0</v>
      </c>
      <c r="F257" s="198"/>
      <c r="G257" s="199">
        <f>C35</f>
        <v>0</v>
      </c>
      <c r="J257" s="3"/>
      <c r="K257" s="3"/>
      <c r="L257" s="3"/>
      <c r="M257" s="3"/>
      <c r="N257" s="57">
        <v>1</v>
      </c>
      <c r="O257" s="85" t="str">
        <f>B257</f>
        <v>1855 - 1930</v>
      </c>
      <c r="P257" s="85">
        <f>C257</f>
        <v>0</v>
      </c>
      <c r="Q257" s="85">
        <f>C266</f>
        <v>0</v>
      </c>
      <c r="R257" s="85">
        <f>C276</f>
        <v>0</v>
      </c>
      <c r="S257" s="85">
        <f>C286</f>
        <v>0</v>
      </c>
      <c r="T257" s="85">
        <f>C296</f>
        <v>0</v>
      </c>
    </row>
    <row r="258" spans="1:20" ht="12.75">
      <c r="A258" s="283" t="s">
        <v>23</v>
      </c>
      <c r="B258" s="85" t="str">
        <f>Notes!F4</f>
        <v>1930 - 1940</v>
      </c>
      <c r="C258" s="203"/>
      <c r="D258" s="203"/>
      <c r="E258" s="204"/>
      <c r="F258" s="205"/>
      <c r="G258" s="206"/>
      <c r="J258" s="3"/>
      <c r="K258" s="3"/>
      <c r="L258" s="3"/>
      <c r="M258" s="3"/>
      <c r="N258" s="283" t="s">
        <v>23</v>
      </c>
      <c r="O258" s="85" t="str">
        <f>B258</f>
        <v>1930 - 1940</v>
      </c>
      <c r="P258" s="203"/>
      <c r="Q258" s="203"/>
      <c r="R258" s="204"/>
      <c r="S258" s="205"/>
      <c r="T258" s="206"/>
    </row>
    <row r="259" spans="1:20" ht="13.5" thickBot="1">
      <c r="A259" s="58">
        <v>2</v>
      </c>
      <c r="B259" s="87" t="str">
        <f>Notes!F5</f>
        <v>1940 - 2015</v>
      </c>
      <c r="C259" s="87">
        <f>D32</f>
        <v>0</v>
      </c>
      <c r="D259" s="87">
        <f>D33</f>
        <v>0</v>
      </c>
      <c r="E259" s="200">
        <f>D34</f>
        <v>0</v>
      </c>
      <c r="F259" s="201"/>
      <c r="G259" s="202">
        <f>D35</f>
        <v>0</v>
      </c>
      <c r="J259" s="3"/>
      <c r="K259" s="3"/>
      <c r="L259" s="3"/>
      <c r="M259" s="3"/>
      <c r="N259" s="58">
        <v>2</v>
      </c>
      <c r="O259" s="87" t="str">
        <f>B259</f>
        <v>1940 - 2015</v>
      </c>
      <c r="P259" s="87">
        <f>C259</f>
        <v>0</v>
      </c>
      <c r="Q259" s="87">
        <f>C268</f>
        <v>0</v>
      </c>
      <c r="R259" s="87">
        <f>C278</f>
        <v>0</v>
      </c>
      <c r="S259" s="87">
        <f>C288</f>
        <v>0</v>
      </c>
      <c r="T259" s="87">
        <f>C298</f>
        <v>0</v>
      </c>
    </row>
    <row r="260" spans="1:20" ht="13.5" thickBot="1">
      <c r="A260" s="57" t="s">
        <v>23</v>
      </c>
      <c r="B260" s="87" t="str">
        <f>Notes!F6</f>
        <v>2015 - 2030</v>
      </c>
      <c r="C260" s="203"/>
      <c r="D260" s="203"/>
      <c r="E260" s="204"/>
      <c r="F260" s="205"/>
      <c r="G260" s="206"/>
      <c r="J260" s="3"/>
      <c r="K260" s="3"/>
      <c r="L260" s="3"/>
      <c r="M260" s="3"/>
      <c r="N260" s="57" t="s">
        <v>23</v>
      </c>
      <c r="O260" s="87" t="str">
        <f>B260</f>
        <v>2015 - 2030</v>
      </c>
      <c r="P260" s="203"/>
      <c r="Q260" s="203"/>
      <c r="R260" s="203"/>
      <c r="S260" s="203"/>
      <c r="T260" s="203"/>
    </row>
    <row r="261" spans="1:20" ht="13.5" thickBot="1">
      <c r="A261" s="58">
        <v>3</v>
      </c>
      <c r="B261" s="87" t="str">
        <f>Notes!F7</f>
        <v>2030 - 2105</v>
      </c>
      <c r="C261" s="87">
        <f>E32</f>
        <v>0</v>
      </c>
      <c r="D261" s="87">
        <f>E33</f>
        <v>0</v>
      </c>
      <c r="E261" s="200">
        <f>E34</f>
        <v>0</v>
      </c>
      <c r="F261" s="201"/>
      <c r="G261" s="202">
        <f>E35</f>
        <v>0</v>
      </c>
      <c r="J261" s="3"/>
      <c r="K261" s="3"/>
      <c r="L261" s="3"/>
      <c r="M261" s="3"/>
      <c r="N261" s="58">
        <v>3</v>
      </c>
      <c r="O261" s="87" t="str">
        <f>B261</f>
        <v>2030 - 2105</v>
      </c>
      <c r="P261" s="87">
        <f>C261</f>
        <v>0</v>
      </c>
      <c r="Q261" s="87">
        <f>C270</f>
        <v>0</v>
      </c>
      <c r="R261" s="87">
        <f>C280</f>
        <v>0</v>
      </c>
      <c r="S261" s="87">
        <f>C290</f>
        <v>0</v>
      </c>
      <c r="T261" s="87">
        <f>C300</f>
        <v>0</v>
      </c>
    </row>
    <row r="262" spans="3:12" ht="12.75">
      <c r="C262"/>
      <c r="D262"/>
      <c r="E262"/>
      <c r="J262" s="3"/>
      <c r="K262" s="3"/>
      <c r="L262" s="3"/>
    </row>
    <row r="263" spans="1:14" ht="12.75">
      <c r="A263" s="7"/>
      <c r="B263" s="24"/>
      <c r="C263" s="24"/>
      <c r="D263" s="24"/>
      <c r="E263" s="5"/>
      <c r="F263" s="5"/>
      <c r="G263" s="24"/>
      <c r="J263" s="3"/>
      <c r="K263" s="3"/>
      <c r="L263" s="3"/>
      <c r="M263" s="3"/>
      <c r="N263" s="3"/>
    </row>
    <row r="264" spans="1:14" ht="13.5" thickBot="1">
      <c r="A264" s="474" t="s">
        <v>58</v>
      </c>
      <c r="B264" s="475"/>
      <c r="C264" s="475"/>
      <c r="D264" s="475"/>
      <c r="E264" s="475"/>
      <c r="F264" s="475"/>
      <c r="G264" s="476"/>
      <c r="J264" s="3"/>
      <c r="K264" s="3"/>
      <c r="L264" s="3"/>
      <c r="M264" s="3"/>
      <c r="N264" s="3"/>
    </row>
    <row r="265" spans="1:14" ht="12.75">
      <c r="A265" s="166" t="s">
        <v>22</v>
      </c>
      <c r="B265" s="167" t="s">
        <v>24</v>
      </c>
      <c r="C265" s="167" t="s">
        <v>25</v>
      </c>
      <c r="D265" s="167" t="s">
        <v>26</v>
      </c>
      <c r="E265" s="168" t="s">
        <v>27</v>
      </c>
      <c r="F265" s="169"/>
      <c r="G265" s="170" t="s">
        <v>28</v>
      </c>
      <c r="J265" s="3"/>
      <c r="K265" s="3"/>
      <c r="L265" s="3"/>
      <c r="M265" s="3"/>
      <c r="N265" s="3"/>
    </row>
    <row r="266" spans="1:14" ht="12.75">
      <c r="A266" s="171">
        <v>1</v>
      </c>
      <c r="B266" s="85" t="str">
        <f>Notes!F3</f>
        <v>1855 - 1930</v>
      </c>
      <c r="C266" s="85">
        <f>F32</f>
        <v>0</v>
      </c>
      <c r="D266" s="85">
        <f>F33</f>
        <v>0</v>
      </c>
      <c r="E266" s="197">
        <f>F34</f>
        <v>0</v>
      </c>
      <c r="F266" s="198"/>
      <c r="G266" s="207">
        <f>F35</f>
        <v>0</v>
      </c>
      <c r="J266" s="3"/>
      <c r="K266" s="3"/>
      <c r="L266" s="3"/>
      <c r="M266" s="3"/>
      <c r="N266" s="3"/>
    </row>
    <row r="267" spans="1:14" ht="12.75">
      <c r="A267" s="171" t="s">
        <v>23</v>
      </c>
      <c r="B267" s="85" t="str">
        <f>Notes!F4</f>
        <v>1930 - 1940</v>
      </c>
      <c r="C267" s="203"/>
      <c r="D267" s="203"/>
      <c r="E267" s="204"/>
      <c r="F267" s="205"/>
      <c r="G267" s="206"/>
      <c r="J267" s="3"/>
      <c r="K267" s="3"/>
      <c r="L267" s="3"/>
      <c r="M267" s="3"/>
      <c r="N267" s="3"/>
    </row>
    <row r="268" spans="1:14" ht="12.75">
      <c r="A268" s="172">
        <v>2</v>
      </c>
      <c r="B268" s="85" t="str">
        <f>Notes!F5</f>
        <v>1940 - 2015</v>
      </c>
      <c r="C268" s="85">
        <f>G32</f>
        <v>0</v>
      </c>
      <c r="D268" s="85">
        <f>G33</f>
        <v>0</v>
      </c>
      <c r="E268" s="197">
        <f>G34</f>
        <v>0</v>
      </c>
      <c r="F268" s="198"/>
      <c r="G268" s="207">
        <f>G35</f>
        <v>0</v>
      </c>
      <c r="J268" s="3"/>
      <c r="K268" s="3"/>
      <c r="L268" s="3"/>
      <c r="M268" s="3"/>
      <c r="N268" s="3"/>
    </row>
    <row r="269" spans="1:14" ht="12.75">
      <c r="A269" s="172" t="s">
        <v>23</v>
      </c>
      <c r="B269" s="86" t="str">
        <f>Notes!F6</f>
        <v>2015 - 2030</v>
      </c>
      <c r="C269" s="203"/>
      <c r="D269" s="203"/>
      <c r="E269" s="204"/>
      <c r="F269" s="205"/>
      <c r="G269" s="208"/>
      <c r="J269" s="3"/>
      <c r="K269" s="3"/>
      <c r="L269" s="3"/>
      <c r="M269" s="3"/>
      <c r="N269" s="3"/>
    </row>
    <row r="270" spans="1:14" ht="13.5" thickBot="1">
      <c r="A270" s="173">
        <v>3</v>
      </c>
      <c r="B270" s="174" t="str">
        <f>Notes!F7</f>
        <v>2030 - 2105</v>
      </c>
      <c r="C270" s="174">
        <f>H32</f>
        <v>0</v>
      </c>
      <c r="D270" s="174">
        <f>H33</f>
        <v>0</v>
      </c>
      <c r="E270" s="209">
        <f>H34</f>
        <v>0</v>
      </c>
      <c r="F270" s="210"/>
      <c r="G270" s="211">
        <f>H35</f>
        <v>0</v>
      </c>
      <c r="J270" s="3"/>
      <c r="K270" s="3"/>
      <c r="L270" s="3"/>
      <c r="M270" s="3"/>
      <c r="N270" s="3"/>
    </row>
    <row r="271" spans="1:14" ht="12.75">
      <c r="A271" s="14"/>
      <c r="B271" s="26"/>
      <c r="C271" s="42"/>
      <c r="D271" s="42"/>
      <c r="E271" s="43"/>
      <c r="F271" s="43"/>
      <c r="G271" s="42"/>
      <c r="J271" s="3"/>
      <c r="K271" s="3"/>
      <c r="L271" s="3"/>
      <c r="M271" s="3"/>
      <c r="N271" s="3"/>
    </row>
    <row r="272" spans="1:14" ht="12.75">
      <c r="A272" s="14"/>
      <c r="B272" s="26"/>
      <c r="C272" s="8"/>
      <c r="D272" s="8"/>
      <c r="E272" s="3"/>
      <c r="F272" s="3"/>
      <c r="G272" s="8"/>
      <c r="J272" s="3"/>
      <c r="K272" s="3"/>
      <c r="L272" s="3"/>
      <c r="M272" s="3"/>
      <c r="N272" s="3"/>
    </row>
    <row r="273" spans="1:14" ht="12.75">
      <c r="A273" s="7"/>
      <c r="B273" s="24"/>
      <c r="C273" s="24"/>
      <c r="D273" s="24"/>
      <c r="E273" s="5"/>
      <c r="F273" s="5"/>
      <c r="G273" s="24"/>
      <c r="J273" s="3"/>
      <c r="K273" s="3"/>
      <c r="L273" s="3"/>
      <c r="M273" s="3"/>
      <c r="N273" s="3"/>
    </row>
    <row r="274" spans="1:14" ht="13.5" thickBot="1">
      <c r="A274" s="477" t="s">
        <v>59</v>
      </c>
      <c r="B274" s="478"/>
      <c r="C274" s="478"/>
      <c r="D274" s="478"/>
      <c r="E274" s="478"/>
      <c r="F274" s="478"/>
      <c r="G274" s="479"/>
      <c r="J274" s="3"/>
      <c r="K274" s="3"/>
      <c r="L274" s="3"/>
      <c r="M274" s="3"/>
      <c r="N274" s="3"/>
    </row>
    <row r="275" spans="1:14" ht="12.75">
      <c r="A275" s="175" t="s">
        <v>22</v>
      </c>
      <c r="B275" s="176" t="s">
        <v>24</v>
      </c>
      <c r="C275" s="176" t="s">
        <v>25</v>
      </c>
      <c r="D275" s="176" t="s">
        <v>26</v>
      </c>
      <c r="E275" s="177" t="s">
        <v>27</v>
      </c>
      <c r="F275" s="178"/>
      <c r="G275" s="179" t="s">
        <v>28</v>
      </c>
      <c r="J275" s="11"/>
      <c r="K275" s="3"/>
      <c r="L275" s="3"/>
      <c r="M275" s="3"/>
      <c r="N275" s="3"/>
    </row>
    <row r="276" spans="1:14" ht="12.75">
      <c r="A276" s="180">
        <v>1</v>
      </c>
      <c r="B276" s="163" t="str">
        <f>Notes!F3</f>
        <v>1855 - 1930</v>
      </c>
      <c r="C276" s="163">
        <f>I32</f>
        <v>0</v>
      </c>
      <c r="D276" s="163">
        <f>I33</f>
        <v>0</v>
      </c>
      <c r="E276" s="164">
        <f>I34</f>
        <v>0</v>
      </c>
      <c r="F276" s="165"/>
      <c r="G276" s="194">
        <f>I35</f>
        <v>0</v>
      </c>
      <c r="J276" s="11"/>
      <c r="K276" s="3"/>
      <c r="L276" s="3"/>
      <c r="M276" s="3"/>
      <c r="N276" s="3"/>
    </row>
    <row r="277" spans="1:14" ht="12.75">
      <c r="A277" s="180" t="s">
        <v>23</v>
      </c>
      <c r="B277" s="163" t="str">
        <f>Notes!F4</f>
        <v>1930 - 1940</v>
      </c>
      <c r="C277" s="203"/>
      <c r="D277" s="203"/>
      <c r="E277" s="204"/>
      <c r="F277" s="205"/>
      <c r="G277" s="206"/>
      <c r="J277" s="11"/>
      <c r="K277" s="3"/>
      <c r="L277" s="3"/>
      <c r="M277" s="3"/>
      <c r="N277" s="3"/>
    </row>
    <row r="278" spans="1:14" ht="12.75">
      <c r="A278" s="181">
        <v>2</v>
      </c>
      <c r="B278" s="85" t="str">
        <f>Notes!F5</f>
        <v>1940 - 2015</v>
      </c>
      <c r="C278" s="85">
        <f>J32</f>
        <v>0</v>
      </c>
      <c r="D278" s="85">
        <f>J33</f>
        <v>0</v>
      </c>
      <c r="E278" s="197">
        <f>J34</f>
        <v>0</v>
      </c>
      <c r="F278" s="198"/>
      <c r="G278" s="212">
        <f>J35</f>
        <v>0</v>
      </c>
      <c r="J278" s="500"/>
      <c r="K278" s="501"/>
      <c r="L278" s="501"/>
      <c r="M278" s="3"/>
      <c r="N278" s="3"/>
    </row>
    <row r="279" spans="1:14" ht="12.75">
      <c r="A279" s="181" t="s">
        <v>23</v>
      </c>
      <c r="B279" s="86" t="str">
        <f>Notes!F6</f>
        <v>2015 - 2030</v>
      </c>
      <c r="C279" s="203"/>
      <c r="D279" s="203"/>
      <c r="E279" s="204"/>
      <c r="F279" s="205"/>
      <c r="G279" s="213"/>
      <c r="J279" s="11"/>
      <c r="K279" s="43"/>
      <c r="L279" s="3"/>
      <c r="M279" s="3"/>
      <c r="N279" s="3"/>
    </row>
    <row r="280" spans="1:14" ht="13.5" thickBot="1">
      <c r="A280" s="182">
        <v>3</v>
      </c>
      <c r="B280" s="183" t="str">
        <f>Notes!F7</f>
        <v>2030 - 2105</v>
      </c>
      <c r="C280" s="183">
        <f>K32</f>
        <v>0</v>
      </c>
      <c r="D280" s="183">
        <f>K33</f>
        <v>0</v>
      </c>
      <c r="E280" s="214">
        <f>K34</f>
        <v>0</v>
      </c>
      <c r="F280" s="215"/>
      <c r="G280" s="216">
        <f>K35</f>
        <v>0</v>
      </c>
      <c r="J280" s="11"/>
      <c r="K280" s="288"/>
      <c r="L280" s="3"/>
      <c r="M280" s="3"/>
      <c r="N280" s="3"/>
    </row>
    <row r="281" spans="1:14" ht="12.75">
      <c r="A281" s="14"/>
      <c r="B281" s="26"/>
      <c r="C281" s="42"/>
      <c r="D281" s="42"/>
      <c r="E281" s="43"/>
      <c r="F281" s="43"/>
      <c r="G281" s="42"/>
      <c r="J281" s="11"/>
      <c r="K281" s="43"/>
      <c r="L281" s="3"/>
      <c r="M281" s="3"/>
      <c r="N281" s="3"/>
    </row>
    <row r="282" spans="1:14" ht="12.75">
      <c r="A282" s="14"/>
      <c r="B282" s="26"/>
      <c r="C282" s="8"/>
      <c r="D282" s="8"/>
      <c r="E282" s="3"/>
      <c r="F282" s="3"/>
      <c r="G282" s="8"/>
      <c r="J282" s="11"/>
      <c r="K282" s="43"/>
      <c r="L282" s="3"/>
      <c r="M282" s="3"/>
      <c r="N282" s="3"/>
    </row>
    <row r="283" spans="1:14" ht="12.75">
      <c r="A283" s="7"/>
      <c r="B283" s="24"/>
      <c r="C283" s="24"/>
      <c r="D283" s="24"/>
      <c r="E283" s="5"/>
      <c r="F283" s="5"/>
      <c r="G283" s="24"/>
      <c r="J283" s="11"/>
      <c r="K283" s="11"/>
      <c r="L283" s="3"/>
      <c r="M283" s="3"/>
      <c r="N283" s="3"/>
    </row>
    <row r="284" spans="1:14" ht="13.5" thickBot="1">
      <c r="A284" s="442" t="s">
        <v>60</v>
      </c>
      <c r="B284" s="466"/>
      <c r="C284" s="466"/>
      <c r="D284" s="466"/>
      <c r="E284" s="466"/>
      <c r="F284" s="466"/>
      <c r="G284" s="467"/>
      <c r="J284" s="11"/>
      <c r="K284" s="3"/>
      <c r="L284" s="3"/>
      <c r="M284" s="3"/>
      <c r="N284" s="3"/>
    </row>
    <row r="285" spans="1:14" ht="12.75">
      <c r="A285" s="184" t="s">
        <v>22</v>
      </c>
      <c r="B285" s="185" t="s">
        <v>24</v>
      </c>
      <c r="C285" s="185" t="s">
        <v>25</v>
      </c>
      <c r="D285" s="185" t="s">
        <v>26</v>
      </c>
      <c r="E285" s="186" t="s">
        <v>27</v>
      </c>
      <c r="F285" s="187"/>
      <c r="G285" s="188" t="s">
        <v>28</v>
      </c>
      <c r="J285" s="261"/>
      <c r="K285" s="3"/>
      <c r="L285" s="3"/>
      <c r="M285" s="3"/>
      <c r="N285" s="3"/>
    </row>
    <row r="286" spans="1:14" ht="12.75">
      <c r="A286" s="192">
        <v>1</v>
      </c>
      <c r="B286" s="163" t="str">
        <f>Notes!F3</f>
        <v>1855 - 1930</v>
      </c>
      <c r="C286" s="163">
        <f>L32</f>
        <v>0</v>
      </c>
      <c r="D286" s="163">
        <f>L33</f>
        <v>0</v>
      </c>
      <c r="E286" s="164">
        <f>L34</f>
        <v>0</v>
      </c>
      <c r="F286" s="165"/>
      <c r="G286" s="193">
        <f>L35</f>
        <v>0</v>
      </c>
      <c r="J286" s="11"/>
      <c r="K286" s="262"/>
      <c r="L286" s="3"/>
      <c r="M286" s="3"/>
      <c r="N286" s="3"/>
    </row>
    <row r="287" spans="1:14" ht="12.75">
      <c r="A287" s="192" t="s">
        <v>23</v>
      </c>
      <c r="B287" s="163" t="str">
        <f>Notes!F4</f>
        <v>1930 - 1940</v>
      </c>
      <c r="C287" s="203"/>
      <c r="D287" s="203"/>
      <c r="E287" s="204"/>
      <c r="F287" s="205"/>
      <c r="G287" s="206"/>
      <c r="J287" s="11"/>
      <c r="K287" s="262"/>
      <c r="L287" s="3"/>
      <c r="M287" s="3"/>
      <c r="N287" s="3"/>
    </row>
    <row r="288" spans="1:14" ht="12.75">
      <c r="A288" s="189">
        <v>2</v>
      </c>
      <c r="B288" s="85" t="str">
        <f>Notes!F5</f>
        <v>1940 - 2015</v>
      </c>
      <c r="C288" s="85">
        <f>M32</f>
        <v>0</v>
      </c>
      <c r="D288" s="85">
        <f>M33</f>
        <v>0</v>
      </c>
      <c r="E288" s="197">
        <f>M34</f>
        <v>0</v>
      </c>
      <c r="F288" s="198"/>
      <c r="G288" s="217">
        <f>M35</f>
        <v>0</v>
      </c>
      <c r="J288" s="11"/>
      <c r="K288" s="263"/>
      <c r="L288" s="3"/>
      <c r="M288" s="3"/>
      <c r="N288" s="3"/>
    </row>
    <row r="289" spans="1:14" ht="12.75">
      <c r="A289" s="189" t="s">
        <v>23</v>
      </c>
      <c r="B289" s="86" t="str">
        <f>Notes!F6</f>
        <v>2015 - 2030</v>
      </c>
      <c r="C289" s="203"/>
      <c r="D289" s="203"/>
      <c r="E289" s="204"/>
      <c r="F289" s="205"/>
      <c r="G289" s="218"/>
      <c r="J289" s="11"/>
      <c r="K289" s="263"/>
      <c r="L289" s="3"/>
      <c r="M289" s="3"/>
      <c r="N289" s="3"/>
    </row>
    <row r="290" spans="1:14" ht="13.5" thickBot="1">
      <c r="A290" s="190">
        <v>3</v>
      </c>
      <c r="B290" s="191" t="str">
        <f>Notes!F7</f>
        <v>2030 - 2105</v>
      </c>
      <c r="C290" s="191">
        <f>N32</f>
        <v>0</v>
      </c>
      <c r="D290" s="191">
        <f>N33</f>
        <v>0</v>
      </c>
      <c r="E290" s="219">
        <f>N34</f>
        <v>0</v>
      </c>
      <c r="F290" s="220"/>
      <c r="G290" s="221">
        <f>N35</f>
        <v>0</v>
      </c>
      <c r="J290" s="11"/>
      <c r="K290" s="263"/>
      <c r="L290" s="3"/>
      <c r="M290" s="3"/>
      <c r="N290" s="3"/>
    </row>
    <row r="291" spans="1:14" ht="12.75">
      <c r="A291" s="50"/>
      <c r="B291" s="89"/>
      <c r="C291" s="42"/>
      <c r="D291" s="42"/>
      <c r="E291" s="43"/>
      <c r="F291" s="43"/>
      <c r="G291" s="42"/>
      <c r="J291" s="3"/>
      <c r="K291" s="3"/>
      <c r="L291" s="3"/>
      <c r="M291" s="3"/>
      <c r="N291" s="3"/>
    </row>
    <row r="292" spans="1:14" ht="12.75">
      <c r="A292" s="50"/>
      <c r="B292" s="89"/>
      <c r="C292" s="42"/>
      <c r="D292" s="42"/>
      <c r="E292" s="43"/>
      <c r="F292" s="43"/>
      <c r="G292" s="42"/>
      <c r="J292" s="440"/>
      <c r="K292" s="440"/>
      <c r="L292" s="440"/>
      <c r="M292" s="3"/>
      <c r="N292" s="3"/>
    </row>
    <row r="293" spans="1:14" ht="12.75">
      <c r="A293" s="14"/>
      <c r="B293" s="26"/>
      <c r="C293" s="28"/>
      <c r="D293" s="28"/>
      <c r="E293" s="29"/>
      <c r="F293" s="29"/>
      <c r="G293" s="28"/>
      <c r="J293" s="441"/>
      <c r="K293" s="441"/>
      <c r="L293" s="441"/>
      <c r="M293" s="3"/>
      <c r="N293" s="3"/>
    </row>
    <row r="294" spans="1:14" ht="13.5" thickBot="1">
      <c r="A294" s="468" t="s">
        <v>86</v>
      </c>
      <c r="B294" s="469"/>
      <c r="C294" s="469"/>
      <c r="D294" s="469"/>
      <c r="E294" s="469"/>
      <c r="F294" s="469"/>
      <c r="G294" s="470"/>
      <c r="J294" s="440"/>
      <c r="K294" s="440"/>
      <c r="L294" s="440"/>
      <c r="M294" s="3"/>
      <c r="N294" s="3"/>
    </row>
    <row r="295" spans="1:14" ht="12.75">
      <c r="A295" s="67" t="s">
        <v>22</v>
      </c>
      <c r="B295" s="62" t="s">
        <v>24</v>
      </c>
      <c r="C295" s="62" t="s">
        <v>25</v>
      </c>
      <c r="D295" s="62" t="s">
        <v>26</v>
      </c>
      <c r="E295" s="63" t="s">
        <v>27</v>
      </c>
      <c r="F295" s="64"/>
      <c r="G295" s="65" t="s">
        <v>28</v>
      </c>
      <c r="J295" s="11"/>
      <c r="K295" s="3"/>
      <c r="L295" s="3"/>
      <c r="M295" s="3"/>
      <c r="N295" s="3"/>
    </row>
    <row r="296" spans="1:14" ht="12.75">
      <c r="A296" s="195">
        <v>1</v>
      </c>
      <c r="B296" s="163" t="str">
        <f>Notes!F3</f>
        <v>1855 - 1930</v>
      </c>
      <c r="C296" s="163">
        <f>O32</f>
        <v>0</v>
      </c>
      <c r="D296" s="163">
        <f>O33</f>
        <v>0</v>
      </c>
      <c r="E296" s="164">
        <f>O34</f>
        <v>0</v>
      </c>
      <c r="F296" s="165"/>
      <c r="G296" s="196">
        <f>O35</f>
        <v>0</v>
      </c>
      <c r="J296" s="11"/>
      <c r="K296" s="3"/>
      <c r="L296" s="3"/>
      <c r="M296" s="3"/>
      <c r="N296" s="3"/>
    </row>
    <row r="297" spans="1:14" ht="12.75">
      <c r="A297" s="195" t="s">
        <v>23</v>
      </c>
      <c r="B297" s="163" t="str">
        <f>Notes!F4</f>
        <v>1930 - 1940</v>
      </c>
      <c r="C297" s="203"/>
      <c r="D297" s="203"/>
      <c r="E297" s="204"/>
      <c r="F297" s="205"/>
      <c r="G297" s="206"/>
      <c r="J297" s="11"/>
      <c r="K297" s="3"/>
      <c r="L297" s="3"/>
      <c r="M297" s="3"/>
      <c r="N297" s="3"/>
    </row>
    <row r="298" spans="1:14" ht="12.75">
      <c r="A298" s="59">
        <v>2</v>
      </c>
      <c r="B298" s="85" t="str">
        <f>Notes!F5</f>
        <v>1940 - 2015</v>
      </c>
      <c r="C298" s="85">
        <f>P32</f>
        <v>0</v>
      </c>
      <c r="D298" s="85">
        <f>P33</f>
        <v>0</v>
      </c>
      <c r="E298" s="197">
        <f>P34</f>
        <v>0</v>
      </c>
      <c r="F298" s="198"/>
      <c r="G298" s="222">
        <f>P35</f>
        <v>0</v>
      </c>
      <c r="J298" s="11"/>
      <c r="K298" s="43"/>
      <c r="L298" s="3"/>
      <c r="M298" s="3"/>
      <c r="N298" s="3"/>
    </row>
    <row r="299" spans="1:14" ht="12.75">
      <c r="A299" s="59" t="s">
        <v>23</v>
      </c>
      <c r="B299" s="86" t="str">
        <f>Notes!F6</f>
        <v>2015 - 2030</v>
      </c>
      <c r="C299" s="203"/>
      <c r="D299" s="203"/>
      <c r="E299" s="204"/>
      <c r="F299" s="205"/>
      <c r="G299" s="223"/>
      <c r="J299" s="11"/>
      <c r="K299" s="3"/>
      <c r="L299" s="3"/>
      <c r="M299" s="3"/>
      <c r="N299" s="3"/>
    </row>
    <row r="300" spans="1:14" ht="13.5" thickBot="1">
      <c r="A300" s="60">
        <v>3</v>
      </c>
      <c r="B300" s="88" t="str">
        <f>Notes!F7</f>
        <v>2030 - 2105</v>
      </c>
      <c r="C300" s="88">
        <f>Q32</f>
        <v>0</v>
      </c>
      <c r="D300" s="88">
        <f>Q33</f>
        <v>0</v>
      </c>
      <c r="E300" s="224">
        <f>Q34</f>
        <v>0</v>
      </c>
      <c r="F300" s="225"/>
      <c r="G300" s="226">
        <f>Q35</f>
        <v>0</v>
      </c>
      <c r="J300" s="3"/>
      <c r="K300" s="3"/>
      <c r="L300" s="3"/>
      <c r="M300" s="3"/>
      <c r="N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8"/>
      <c r="D308" s="8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8"/>
      <c r="D309" s="8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8"/>
      <c r="D310" s="8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8"/>
      <c r="D312" s="8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8"/>
      <c r="D313" s="8"/>
      <c r="E313" s="8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8"/>
      <c r="D314" s="8"/>
      <c r="E314" s="8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8"/>
      <c r="D315" s="8"/>
      <c r="E315" s="8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8"/>
      <c r="D316" s="8"/>
      <c r="E316" s="8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8"/>
      <c r="D317" s="8"/>
      <c r="E317" s="8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8"/>
      <c r="D318" s="8"/>
      <c r="E318" s="8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8"/>
      <c r="D319" s="8"/>
      <c r="E319" s="8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8"/>
      <c r="D320" s="8"/>
      <c r="E320" s="8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8"/>
      <c r="D321" s="8"/>
      <c r="E321" s="8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8"/>
      <c r="D322" s="8"/>
      <c r="E322" s="8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8"/>
      <c r="D323" s="8"/>
      <c r="E323" s="8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8"/>
      <c r="D324" s="8"/>
      <c r="E324" s="8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8"/>
      <c r="D325" s="8"/>
      <c r="E325" s="8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8"/>
      <c r="D326" s="8"/>
      <c r="E326" s="8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8"/>
      <c r="D327" s="8"/>
      <c r="E327" s="8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8"/>
      <c r="D328" s="8"/>
      <c r="E328" s="8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8"/>
      <c r="D329" s="8"/>
      <c r="E329" s="8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8"/>
      <c r="D330" s="8"/>
      <c r="E330" s="8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8"/>
      <c r="D331" s="8"/>
      <c r="E331" s="8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8"/>
      <c r="D332" s="8"/>
      <c r="E332" s="8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8"/>
      <c r="D333" s="8"/>
      <c r="E333" s="8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8"/>
      <c r="D334" s="8"/>
      <c r="E334" s="8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8"/>
      <c r="D335" s="8"/>
      <c r="E335" s="8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8"/>
      <c r="D336" s="8"/>
      <c r="E336" s="8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8"/>
      <c r="D337" s="8"/>
      <c r="E337" s="8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8"/>
      <c r="D338" s="8"/>
      <c r="E338" s="8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8"/>
      <c r="D339" s="8"/>
      <c r="E339" s="8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8"/>
      <c r="D340" s="8"/>
      <c r="E340" s="8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8"/>
      <c r="D341" s="8"/>
      <c r="E341" s="8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8"/>
      <c r="D342" s="8"/>
      <c r="E342" s="8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8"/>
      <c r="D343" s="8"/>
      <c r="E343" s="8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8"/>
      <c r="D344" s="8"/>
      <c r="E344" s="8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8"/>
      <c r="D345" s="8"/>
      <c r="E345" s="8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8"/>
      <c r="D346" s="8"/>
      <c r="E346" s="8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8"/>
      <c r="D347" s="8"/>
      <c r="E347" s="8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8"/>
      <c r="D348" s="8"/>
      <c r="E348" s="8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8"/>
      <c r="D349" s="8"/>
      <c r="E349" s="8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8"/>
      <c r="D350" s="8"/>
      <c r="E350" s="8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8"/>
      <c r="D351" s="8"/>
      <c r="E351" s="8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8"/>
      <c r="D352" s="8"/>
      <c r="E352" s="8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8"/>
      <c r="D353" s="8"/>
      <c r="E353" s="8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8"/>
      <c r="D354" s="8"/>
      <c r="E354" s="8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8"/>
      <c r="D355" s="8"/>
      <c r="E355" s="8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8"/>
      <c r="D356" s="8"/>
      <c r="E356" s="8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8"/>
      <c r="D357" s="8"/>
      <c r="E357" s="8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8"/>
      <c r="D358" s="8"/>
      <c r="E358" s="8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8"/>
      <c r="D359" s="8"/>
      <c r="E359" s="8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8"/>
      <c r="D360" s="8"/>
      <c r="E360" s="8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8"/>
      <c r="D361" s="8"/>
      <c r="E361" s="8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8"/>
      <c r="D362" s="8"/>
      <c r="E362" s="8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8"/>
      <c r="D363" s="8"/>
      <c r="E363" s="8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8"/>
      <c r="D364" s="8"/>
      <c r="E364" s="8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8"/>
      <c r="D365" s="8"/>
      <c r="E365" s="8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8"/>
      <c r="D366" s="8"/>
      <c r="E366" s="8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8"/>
      <c r="D367" s="8"/>
      <c r="E367" s="8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8"/>
      <c r="D368" s="8"/>
      <c r="E368" s="8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8"/>
      <c r="D369" s="8"/>
      <c r="E369" s="8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8"/>
      <c r="D370" s="8"/>
      <c r="E370" s="8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8"/>
      <c r="D371" s="8"/>
      <c r="E371" s="8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8"/>
      <c r="D372" s="8"/>
      <c r="E372" s="8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8"/>
      <c r="D373" s="8"/>
      <c r="E373" s="8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8"/>
      <c r="D374" s="8"/>
      <c r="E374" s="8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8"/>
      <c r="D375" s="8"/>
      <c r="E375" s="8"/>
      <c r="F375" s="3"/>
      <c r="G375" s="3"/>
      <c r="H375" s="3"/>
      <c r="I375" s="3"/>
      <c r="J375" s="3"/>
      <c r="K375" s="3"/>
      <c r="L375" s="3"/>
      <c r="M375" s="3"/>
      <c r="N375" s="3"/>
      <c r="O375" s="3"/>
    </row>
  </sheetData>
  <mergeCells count="54">
    <mergeCell ref="J293:L293"/>
    <mergeCell ref="J294:L294"/>
    <mergeCell ref="J292:L292"/>
    <mergeCell ref="O4:Q4"/>
    <mergeCell ref="J78:L78"/>
    <mergeCell ref="J79:L79"/>
    <mergeCell ref="J118:L118"/>
    <mergeCell ref="J80:L80"/>
    <mergeCell ref="J81:L81"/>
    <mergeCell ref="J240:L240"/>
    <mergeCell ref="A42:G42"/>
    <mergeCell ref="A51:G51"/>
    <mergeCell ref="A71:G71"/>
    <mergeCell ref="J65:L65"/>
    <mergeCell ref="A61:G61"/>
    <mergeCell ref="C4:E4"/>
    <mergeCell ref="F4:H4"/>
    <mergeCell ref="I4:K4"/>
    <mergeCell ref="L4:N4"/>
    <mergeCell ref="A81:G81"/>
    <mergeCell ref="A95:G95"/>
    <mergeCell ref="A104:G104"/>
    <mergeCell ref="A114:G114"/>
    <mergeCell ref="A124:G124"/>
    <mergeCell ref="A134:G134"/>
    <mergeCell ref="A147:G147"/>
    <mergeCell ref="J136:L138"/>
    <mergeCell ref="J133:L133"/>
    <mergeCell ref="J134:L134"/>
    <mergeCell ref="J131:L131"/>
    <mergeCell ref="J132:L132"/>
    <mergeCell ref="A156:G156"/>
    <mergeCell ref="A166:G166"/>
    <mergeCell ref="J170:L170"/>
    <mergeCell ref="A176:G176"/>
    <mergeCell ref="A186:G186"/>
    <mergeCell ref="A202:G202"/>
    <mergeCell ref="A211:G211"/>
    <mergeCell ref="J278:L278"/>
    <mergeCell ref="A221:G221"/>
    <mergeCell ref="J225:L225"/>
    <mergeCell ref="A231:G231"/>
    <mergeCell ref="A241:G241"/>
    <mergeCell ref="J186:L186"/>
    <mergeCell ref="J239:L239"/>
    <mergeCell ref="A284:G284"/>
    <mergeCell ref="A294:G294"/>
    <mergeCell ref="A255:G255"/>
    <mergeCell ref="A264:G264"/>
    <mergeCell ref="A274:G274"/>
    <mergeCell ref="J241:L241"/>
    <mergeCell ref="J183:L183"/>
    <mergeCell ref="J184:L184"/>
    <mergeCell ref="J185:L185"/>
  </mergeCells>
  <printOptions horizontalCentered="1" verticalCentered="1"/>
  <pageMargins left="0.7480314960629921" right="0.7480314960629921" top="0.3937007874015748" bottom="0.3937007874015748" header="0.5118110236220472" footer="0.5118110236220472"/>
  <pageSetup fitToHeight="1" fitToWidth="1" horizontalDpi="360" verticalDpi="360" orientation="portrait" r:id="rId1"/>
  <rowBreaks count="4" manualBreakCount="4">
    <brk id="36" max="10" man="1"/>
    <brk id="75" max="255" man="1"/>
    <brk id="112" max="10" man="1"/>
    <brk id="1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6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Year!B29</f>
        <v>39785</v>
      </c>
      <c r="B8" s="9" t="s">
        <v>25</v>
      </c>
      <c r="C8" s="30">
        <f ca="1">OFFSET(Year!D29,0,0,1,1)</f>
        <v>0</v>
      </c>
      <c r="D8" s="30">
        <f ca="1">OFFSET(Year!E29,0,0,1,1)</f>
        <v>0</v>
      </c>
      <c r="E8" s="30">
        <f ca="1">OFFSET(Year!F29,0,0,1,1)</f>
        <v>0</v>
      </c>
      <c r="F8" s="30">
        <f ca="1">OFFSET(Year!G29,0,0,1,1)</f>
        <v>0</v>
      </c>
      <c r="G8" s="30">
        <f ca="1">OFFSET(Year!H29,0,0,1,1)</f>
        <v>0</v>
      </c>
      <c r="H8" s="30">
        <f ca="1">OFFSET(Year!I29,0,0,1,1)</f>
        <v>0</v>
      </c>
      <c r="I8" s="30">
        <f ca="1">OFFSET(Year!J29,0,0,1,1)</f>
        <v>0</v>
      </c>
      <c r="J8" s="30">
        <f ca="1">OFFSET(Year!K29,0,0,1,1)</f>
        <v>0</v>
      </c>
      <c r="K8" s="30">
        <f ca="1">OFFSET(Year!L29,0,0,1,1)</f>
        <v>0</v>
      </c>
      <c r="L8" s="30">
        <f ca="1">OFFSET(Year!M29,0,0,1,1)</f>
        <v>0</v>
      </c>
      <c r="M8" s="30">
        <f ca="1">OFFSET(Year!N29,0,0,1,1)</f>
        <v>0</v>
      </c>
      <c r="N8" s="30">
        <f ca="1">OFFSET(Year!O29,0,0,1,1)</f>
        <v>0</v>
      </c>
      <c r="O8" s="30">
        <f ca="1">OFFSET(Year!P29,0,0,1,1)</f>
        <v>0</v>
      </c>
      <c r="P8" s="30">
        <f ca="1">OFFSET(Year!Q29,0,0,1,1)</f>
        <v>0</v>
      </c>
      <c r="Q8" s="30">
        <f ca="1">OFFSET(Year!R29,0,0,1,1)</f>
        <v>0</v>
      </c>
    </row>
    <row r="9" spans="1:17" ht="12.75">
      <c r="A9" s="22"/>
      <c r="B9" s="154" t="s">
        <v>26</v>
      </c>
      <c r="C9" s="30">
        <f ca="1">OFFSET(Year!D30,0,0,1,1)</f>
        <v>0</v>
      </c>
      <c r="D9" s="30">
        <f ca="1">OFFSET(Year!E30,0,0,1,1)</f>
        <v>0</v>
      </c>
      <c r="E9" s="30">
        <f ca="1">OFFSET(Year!F30,0,0,1,1)</f>
        <v>0</v>
      </c>
      <c r="F9" s="30">
        <f ca="1">OFFSET(Year!G30,0,0,1,1)</f>
        <v>0</v>
      </c>
      <c r="G9" s="30">
        <f ca="1">OFFSET(Year!H30,0,0,1,1)</f>
        <v>0</v>
      </c>
      <c r="H9" s="30">
        <f ca="1">OFFSET(Year!I30,0,0,1,1)</f>
        <v>0</v>
      </c>
      <c r="I9" s="30">
        <f ca="1">OFFSET(Year!J30,0,0,1,1)</f>
        <v>0</v>
      </c>
      <c r="J9" s="30">
        <f ca="1">OFFSET(Year!K30,0,0,1,1)</f>
        <v>0</v>
      </c>
      <c r="K9" s="30">
        <f ca="1">OFFSET(Year!L30,0,0,1,1)</f>
        <v>0</v>
      </c>
      <c r="L9" s="30">
        <f ca="1">OFFSET(Year!M30,0,0,1,1)</f>
        <v>0</v>
      </c>
      <c r="M9" s="30">
        <f ca="1">OFFSET(Year!N30,0,0,1,1)</f>
        <v>0</v>
      </c>
      <c r="N9" s="30">
        <f ca="1">OFFSET(Year!O30,0,0,1,1)</f>
        <v>0</v>
      </c>
      <c r="O9" s="30">
        <f ca="1">OFFSET(Year!P30,0,0,1,1)</f>
        <v>0</v>
      </c>
      <c r="P9" s="30">
        <f ca="1">OFFSET(Year!Q30,0,0,1,1)</f>
        <v>0</v>
      </c>
      <c r="Q9" s="30">
        <f ca="1">OFFSET(Year!R30,0,0,1,1)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400"/>
      <c r="N11" s="402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39792</v>
      </c>
      <c r="B14" s="41" t="s">
        <v>25</v>
      </c>
      <c r="C14" s="30">
        <f ca="1">OFFSET(Year!D31,0,0,1,1)</f>
        <v>0</v>
      </c>
      <c r="D14" s="30">
        <f ca="1">OFFSET(Year!E31,0,0,1,1)</f>
        <v>0</v>
      </c>
      <c r="E14" s="30">
        <f ca="1">OFFSET(Year!F31,0,0,1,1)</f>
        <v>0</v>
      </c>
      <c r="F14" s="30">
        <f ca="1">OFFSET(Year!G31,0,0,1,1)</f>
        <v>0</v>
      </c>
      <c r="G14" s="30">
        <f ca="1">OFFSET(Year!H31,0,0,1,1)</f>
        <v>0</v>
      </c>
      <c r="H14" s="30">
        <f ca="1">OFFSET(Year!I31,0,0,1,1)</f>
        <v>0</v>
      </c>
      <c r="I14" s="30">
        <f ca="1">OFFSET(Year!J31,0,0,1,1)</f>
        <v>0</v>
      </c>
      <c r="J14" s="30">
        <f ca="1">OFFSET(Year!K31,0,0,1,1)</f>
        <v>0</v>
      </c>
      <c r="K14" s="30">
        <f ca="1">OFFSET(Year!L31,0,0,1,1)</f>
        <v>0</v>
      </c>
      <c r="L14" s="30">
        <f ca="1">OFFSET(Year!M31,0,0,1,1)</f>
        <v>0</v>
      </c>
      <c r="M14" s="30">
        <f ca="1">OFFSET(Year!N31,0,0,1,1)</f>
        <v>0</v>
      </c>
      <c r="N14" s="30">
        <f ca="1">OFFSET(Year!O31,0,0,1,1)</f>
        <v>0</v>
      </c>
      <c r="O14" s="30">
        <f ca="1">OFFSET(Year!P31,0,0,1,1)</f>
        <v>0</v>
      </c>
      <c r="P14" s="30">
        <f ca="1">OFFSET(Year!Q31,0,0,1,1)</f>
        <v>0</v>
      </c>
      <c r="Q14" s="30">
        <f ca="1">OFFSET(Year!R31,0,0,1,1)</f>
        <v>0</v>
      </c>
    </row>
    <row r="15" spans="1:17" ht="12.75">
      <c r="A15" s="22"/>
      <c r="B15" s="27" t="s">
        <v>26</v>
      </c>
      <c r="C15" s="30">
        <f ca="1">OFFSET(Year!D32,0,0,1,1)</f>
        <v>0</v>
      </c>
      <c r="D15" s="30">
        <f ca="1">OFFSET(Year!E32,0,0,1,1)</f>
        <v>0</v>
      </c>
      <c r="E15" s="30">
        <f ca="1">OFFSET(Year!F32,0,0,1,1)</f>
        <v>0</v>
      </c>
      <c r="F15" s="30">
        <f ca="1">OFFSET(Year!G32,0,0,1,1)</f>
        <v>0</v>
      </c>
      <c r="G15" s="30">
        <f ca="1">OFFSET(Year!H32,0,0,1,1)</f>
        <v>0</v>
      </c>
      <c r="H15" s="30">
        <f ca="1">OFFSET(Year!I32,0,0,1,1)</f>
        <v>0</v>
      </c>
      <c r="I15" s="30">
        <f ca="1">OFFSET(Year!J32,0,0,1,1)</f>
        <v>0</v>
      </c>
      <c r="J15" s="30">
        <f ca="1">OFFSET(Year!K32,0,0,1,1)</f>
        <v>0</v>
      </c>
      <c r="K15" s="30">
        <f ca="1">OFFSET(Year!L32,0,0,1,1)</f>
        <v>0</v>
      </c>
      <c r="L15" s="30">
        <f ca="1">OFFSET(Year!M32,0,0,1,1)</f>
        <v>0</v>
      </c>
      <c r="M15" s="30">
        <f ca="1">OFFSET(Year!N32,0,0,1,1)</f>
        <v>0</v>
      </c>
      <c r="N15" s="30">
        <f ca="1">OFFSET(Year!O32,0,0,1,1)</f>
        <v>0</v>
      </c>
      <c r="O15" s="30">
        <f ca="1">OFFSET(Year!P32,0,0,1,1)</f>
        <v>0</v>
      </c>
      <c r="P15" s="30">
        <f ca="1">OFFSET(Year!Q32,0,0,1,1)</f>
        <v>0</v>
      </c>
      <c r="Q15" s="30">
        <f ca="1">OFFSET(Year!R32,0,0,1,1)</f>
        <v>0</v>
      </c>
    </row>
    <row r="16" spans="1:17" ht="12.75">
      <c r="A16" s="22"/>
      <c r="B16" s="9" t="s">
        <v>3</v>
      </c>
      <c r="C16" s="39"/>
      <c r="D16" s="39"/>
      <c r="E16" s="21"/>
      <c r="F16" s="39"/>
      <c r="G16" s="39"/>
      <c r="H16" s="21"/>
      <c r="I16" s="39"/>
      <c r="J16" s="39"/>
      <c r="K16" s="21"/>
      <c r="L16" s="21"/>
      <c r="M16" s="39"/>
      <c r="N16" s="401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400"/>
      <c r="N17" s="402"/>
      <c r="O17" s="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39799</v>
      </c>
      <c r="B20" s="9" t="s">
        <v>25</v>
      </c>
      <c r="C20" s="30">
        <f ca="1">OFFSET(Year!D33,0,0,1,1)</f>
        <v>0</v>
      </c>
      <c r="D20" s="30">
        <f ca="1">OFFSET(Year!E33,0,0,1,1)</f>
        <v>0</v>
      </c>
      <c r="E20" s="30">
        <f ca="1">OFFSET(Year!F33,0,0,1,1)</f>
        <v>0</v>
      </c>
      <c r="F20" s="30">
        <f ca="1">OFFSET(Year!G33,0,0,1,1)</f>
        <v>0</v>
      </c>
      <c r="G20" s="30">
        <f ca="1">OFFSET(Year!H33,0,0,1,1)</f>
        <v>0</v>
      </c>
      <c r="H20" s="30">
        <f ca="1">OFFSET(Year!I33,0,0,1,1)</f>
        <v>0</v>
      </c>
      <c r="I20" s="30">
        <f ca="1">OFFSET(Year!J33,0,0,1,1)</f>
        <v>0</v>
      </c>
      <c r="J20" s="30">
        <f ca="1">OFFSET(Year!K33,0,0,1,1)</f>
        <v>0</v>
      </c>
      <c r="K20" s="30">
        <f ca="1">OFFSET(Year!L33,0,0,1,1)</f>
        <v>0</v>
      </c>
      <c r="L20" s="30">
        <f ca="1">OFFSET(Year!M33,0,0,1,1)</f>
        <v>0</v>
      </c>
      <c r="M20" s="30">
        <f ca="1">OFFSET(Year!N33,0,0,1,1)</f>
        <v>0</v>
      </c>
      <c r="N20" s="30">
        <f ca="1">OFFSET(Year!O33,0,0,1,1)</f>
        <v>0</v>
      </c>
      <c r="O20" s="30">
        <f ca="1">OFFSET(Year!P33,0,0,1,1)</f>
        <v>0</v>
      </c>
      <c r="P20" s="30">
        <f ca="1">OFFSET(Year!Q33,0,0,1,1)</f>
        <v>0</v>
      </c>
      <c r="Q20" s="30">
        <f ca="1">OFFSET(Year!R33,0,0,1,1)</f>
        <v>0</v>
      </c>
    </row>
    <row r="21" spans="1:17" ht="12.75">
      <c r="A21" s="22"/>
      <c r="B21" s="27" t="s">
        <v>26</v>
      </c>
      <c r="C21" s="30">
        <f ca="1">OFFSET(Year!D34,0,0,1,1)</f>
        <v>0</v>
      </c>
      <c r="D21" s="30">
        <f ca="1">OFFSET(Year!E34,0,0,1,1)</f>
        <v>0</v>
      </c>
      <c r="E21" s="30">
        <f ca="1">OFFSET(Year!F34,0,0,1,1)</f>
        <v>0</v>
      </c>
      <c r="F21" s="30">
        <f ca="1">OFFSET(Year!G34,0,0,1,1)</f>
        <v>0</v>
      </c>
      <c r="G21" s="30">
        <f ca="1">OFFSET(Year!H34,0,0,1,1)</f>
        <v>0</v>
      </c>
      <c r="H21" s="30">
        <f ca="1">OFFSET(Year!I34,0,0,1,1)</f>
        <v>0</v>
      </c>
      <c r="I21" s="30">
        <f ca="1">OFFSET(Year!J34,0,0,1,1)</f>
        <v>0</v>
      </c>
      <c r="J21" s="30">
        <f ca="1">OFFSET(Year!K34,0,0,1,1)</f>
        <v>0</v>
      </c>
      <c r="K21" s="30">
        <f ca="1">OFFSET(Year!L34,0,0,1,1)</f>
        <v>0</v>
      </c>
      <c r="L21" s="30">
        <f ca="1">OFFSET(Year!M34,0,0,1,1)</f>
        <v>0</v>
      </c>
      <c r="M21" s="30">
        <f ca="1">OFFSET(Year!N34,0,0,1,1)</f>
        <v>0</v>
      </c>
      <c r="N21" s="30">
        <f ca="1">OFFSET(Year!O34,0,0,1,1)</f>
        <v>0</v>
      </c>
      <c r="O21" s="30">
        <f ca="1">OFFSET(Year!P34,0,0,1,1)</f>
        <v>0</v>
      </c>
      <c r="P21" s="30">
        <f ca="1">OFFSET(Year!Q34,0,0,1,1)</f>
        <v>0</v>
      </c>
      <c r="Q21" s="30">
        <f ca="1">OFFSET(Year!R34,0,0,1,1)</f>
        <v>0</v>
      </c>
    </row>
    <row r="22" spans="1:17" ht="12.75">
      <c r="A22" s="22"/>
      <c r="B22" s="9" t="s">
        <v>3</v>
      </c>
      <c r="C22" s="39"/>
      <c r="D22" s="21"/>
      <c r="E22" s="21"/>
      <c r="F22" s="39"/>
      <c r="G22" s="39"/>
      <c r="H22" s="39"/>
      <c r="I22" s="39"/>
      <c r="J22" s="39"/>
      <c r="K22" s="39"/>
      <c r="L22" s="21"/>
      <c r="M22" s="39"/>
      <c r="N22" s="401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400"/>
      <c r="N23" s="40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39806</v>
      </c>
      <c r="B26" s="9" t="s">
        <v>25</v>
      </c>
      <c r="C26" s="30">
        <f ca="1">OFFSET(Year!D35,0,0,1,1)</f>
        <v>0</v>
      </c>
      <c r="D26" s="30">
        <f ca="1">OFFSET(Year!E35,0,0,1,1)</f>
        <v>0</v>
      </c>
      <c r="E26" s="30">
        <f ca="1">OFFSET(Year!F35,0,0,1,1)</f>
        <v>0</v>
      </c>
      <c r="F26" s="30">
        <f ca="1">OFFSET(Year!G35,0,0,1,1)</f>
        <v>0</v>
      </c>
      <c r="G26" s="30">
        <f ca="1">OFFSET(Year!H35,0,0,1,1)</f>
        <v>0</v>
      </c>
      <c r="H26" s="30">
        <f ca="1">OFFSET(Year!I35,0,0,1,1)</f>
        <v>0</v>
      </c>
      <c r="I26" s="30">
        <f ca="1">OFFSET(Year!J35,0,0,1,1)</f>
        <v>0</v>
      </c>
      <c r="J26" s="30">
        <f ca="1">OFFSET(Year!K35,0,0,1,1)</f>
        <v>0</v>
      </c>
      <c r="K26" s="30">
        <f ca="1">OFFSET(Year!L35,0,0,1,1)</f>
        <v>0</v>
      </c>
      <c r="L26" s="30">
        <f ca="1">OFFSET(Year!M35,0,0,1,1)</f>
        <v>0</v>
      </c>
      <c r="M26" s="30">
        <f ca="1">OFFSET(Year!N35,0,0,1,1)</f>
        <v>0</v>
      </c>
      <c r="N26" s="30">
        <f ca="1">OFFSET(Year!O35,0,0,1,1)</f>
        <v>0</v>
      </c>
      <c r="O26" s="30">
        <f ca="1">OFFSET(Year!P35,0,0,1,1)</f>
        <v>0</v>
      </c>
      <c r="P26" s="30">
        <f ca="1">OFFSET(Year!Q35,0,0,1,1)</f>
        <v>0</v>
      </c>
      <c r="Q26" s="30">
        <f ca="1">OFFSET(Year!R35,0,0,1,1)</f>
        <v>0</v>
      </c>
    </row>
    <row r="27" spans="1:17" ht="12.75">
      <c r="A27" s="22"/>
      <c r="B27" s="27" t="s">
        <v>26</v>
      </c>
      <c r="C27" s="30">
        <f ca="1">OFFSET(Year!D36,0,0,1,1)</f>
        <v>0</v>
      </c>
      <c r="D27" s="30">
        <f ca="1">OFFSET(Year!E36,0,0,1,1)</f>
        <v>0</v>
      </c>
      <c r="E27" s="30">
        <f ca="1">OFFSET(Year!F36,0,0,1,1)</f>
        <v>0</v>
      </c>
      <c r="F27" s="30">
        <f ca="1">OFFSET(Year!G36,0,0,1,1)</f>
        <v>0</v>
      </c>
      <c r="G27" s="30">
        <f ca="1">OFFSET(Year!H36,0,0,1,1)</f>
        <v>0</v>
      </c>
      <c r="H27" s="30">
        <f ca="1">OFFSET(Year!I36,0,0,1,1)</f>
        <v>0</v>
      </c>
      <c r="I27" s="30">
        <f ca="1">OFFSET(Year!J36,0,0,1,1)</f>
        <v>0</v>
      </c>
      <c r="J27" s="30">
        <f ca="1">OFFSET(Year!K36,0,0,1,1)</f>
        <v>0</v>
      </c>
      <c r="K27" s="30">
        <f ca="1">OFFSET(Year!L36,0,0,1,1)</f>
        <v>0</v>
      </c>
      <c r="L27" s="30">
        <f ca="1">OFFSET(Year!M36,0,0,1,1)</f>
        <v>0</v>
      </c>
      <c r="M27" s="30">
        <f ca="1">OFFSET(Year!N36,0,0,1,1)</f>
        <v>0</v>
      </c>
      <c r="N27" s="30">
        <f ca="1">OFFSET(Year!O36,0,0,1,1)</f>
        <v>0</v>
      </c>
      <c r="O27" s="30">
        <f ca="1">OFFSET(Year!P36,0,0,1,1)</f>
        <v>0</v>
      </c>
      <c r="P27" s="30">
        <f ca="1">OFFSET(Year!Q36,0,0,1,1)</f>
        <v>0</v>
      </c>
      <c r="Q27" s="30">
        <f ca="1">OFFSET(Year!R36,0,0,1,1)</f>
        <v>0</v>
      </c>
    </row>
    <row r="28" spans="1:17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2.7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3"/>
      <c r="P31" s="3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4:13" ht="12.75">
      <c r="D33" s="17" t="s">
        <v>61</v>
      </c>
      <c r="E33" s="17"/>
      <c r="F33" s="17"/>
      <c r="G33" s="7"/>
      <c r="H33" s="7"/>
      <c r="I33" s="8"/>
      <c r="J33" s="11"/>
      <c r="K33" s="3"/>
      <c r="L33" s="3"/>
      <c r="M33" s="3"/>
    </row>
    <row r="34" spans="4:13" ht="12.75">
      <c r="D34" s="17" t="s">
        <v>30</v>
      </c>
      <c r="E34" s="17"/>
      <c r="F34" s="17"/>
      <c r="G34" s="7"/>
      <c r="H34" s="7"/>
      <c r="J34" s="38"/>
      <c r="K34" s="406"/>
      <c r="L34" s="406"/>
      <c r="M34" s="3"/>
    </row>
    <row r="35" spans="3:13" ht="12.75">
      <c r="C35" s="38" t="s">
        <v>29</v>
      </c>
      <c r="D35" s="403">
        <f>A8</f>
        <v>39785</v>
      </c>
      <c r="E35" s="17"/>
      <c r="F35" s="38"/>
      <c r="G35" s="32"/>
      <c r="H35" s="32"/>
      <c r="J35" s="3"/>
      <c r="K35" s="3"/>
      <c r="L35" s="3"/>
      <c r="M35" s="3"/>
    </row>
    <row r="36" spans="1:17" ht="12.75">
      <c r="A36" s="3"/>
      <c r="B36" s="5"/>
      <c r="C36" s="24"/>
      <c r="D36" s="68"/>
      <c r="E36" s="68"/>
      <c r="F36" s="69"/>
      <c r="G36" s="70"/>
      <c r="H36" s="70"/>
      <c r="I36" s="5"/>
      <c r="J36" s="3"/>
      <c r="K36" s="3"/>
      <c r="L36" s="3"/>
      <c r="M36" s="3"/>
      <c r="Q36" s="265">
        <f>G35</f>
        <v>0</v>
      </c>
    </row>
    <row r="37" spans="1:14" ht="13.5" thickBot="1">
      <c r="A37" s="471" t="s">
        <v>57</v>
      </c>
      <c r="B37" s="472"/>
      <c r="C37" s="472"/>
      <c r="D37" s="472"/>
      <c r="E37" s="472"/>
      <c r="F37" s="472"/>
      <c r="G37" s="473"/>
      <c r="J37" s="3"/>
      <c r="K37" s="3"/>
      <c r="L37" s="3"/>
      <c r="M37" s="3"/>
      <c r="N37" s="3"/>
    </row>
    <row r="38" spans="1:20" ht="12.75">
      <c r="A38" s="61" t="s">
        <v>22</v>
      </c>
      <c r="B38" s="53" t="s">
        <v>24</v>
      </c>
      <c r="C38" s="53" t="s">
        <v>25</v>
      </c>
      <c r="D38" s="53" t="s">
        <v>26</v>
      </c>
      <c r="E38" s="54" t="s">
        <v>27</v>
      </c>
      <c r="F38" s="55"/>
      <c r="G38" s="56" t="s">
        <v>28</v>
      </c>
      <c r="J38" s="3"/>
      <c r="K38" s="3"/>
      <c r="L38" s="3"/>
      <c r="M38" s="3"/>
      <c r="N38" s="407" t="s">
        <v>22</v>
      </c>
      <c r="O38" s="53" t="s">
        <v>24</v>
      </c>
      <c r="P38" s="53" t="s">
        <v>117</v>
      </c>
      <c r="Q38" s="53" t="s">
        <v>118</v>
      </c>
      <c r="R38" s="53" t="s">
        <v>119</v>
      </c>
      <c r="S38" s="53" t="s">
        <v>120</v>
      </c>
      <c r="T38" s="53" t="s">
        <v>121</v>
      </c>
    </row>
    <row r="39" spans="1:20" ht="12.75">
      <c r="A39" s="57">
        <v>1</v>
      </c>
      <c r="B39" s="85" t="str">
        <f>Notes!F3</f>
        <v>1855 - 1930</v>
      </c>
      <c r="C39" s="85">
        <f>C8</f>
        <v>0</v>
      </c>
      <c r="D39" s="85">
        <f>C9</f>
        <v>0</v>
      </c>
      <c r="E39" s="197">
        <f>C10</f>
        <v>0</v>
      </c>
      <c r="F39" s="198"/>
      <c r="G39" s="199">
        <f>C11</f>
        <v>0</v>
      </c>
      <c r="J39" s="3"/>
      <c r="K39" s="3"/>
      <c r="L39" s="3"/>
      <c r="M39" s="3"/>
      <c r="N39" s="408">
        <v>1</v>
      </c>
      <c r="O39" s="85" t="str">
        <f>B39</f>
        <v>1855 - 1930</v>
      </c>
      <c r="P39" s="85">
        <f>C39</f>
        <v>0</v>
      </c>
      <c r="Q39" s="85">
        <f>C48</f>
        <v>0</v>
      </c>
      <c r="R39" s="85">
        <f>C58</f>
        <v>0</v>
      </c>
      <c r="S39" s="85">
        <f>C68</f>
        <v>0</v>
      </c>
      <c r="T39" s="85">
        <f>C78</f>
        <v>0</v>
      </c>
    </row>
    <row r="40" spans="1:20" ht="12.75">
      <c r="A40" s="283" t="s">
        <v>23</v>
      </c>
      <c r="B40" s="85" t="str">
        <f>Notes!F4</f>
        <v>1930 - 1940</v>
      </c>
      <c r="C40" s="203"/>
      <c r="D40" s="203"/>
      <c r="E40" s="204"/>
      <c r="F40" s="205"/>
      <c r="G40" s="206"/>
      <c r="J40" s="3"/>
      <c r="K40" s="3"/>
      <c r="L40" s="3"/>
      <c r="M40" s="3"/>
      <c r="N40" s="409" t="s">
        <v>23</v>
      </c>
      <c r="O40" s="85" t="str">
        <f>B40</f>
        <v>1930 - 1940</v>
      </c>
      <c r="P40" s="203"/>
      <c r="Q40" s="203"/>
      <c r="R40" s="204"/>
      <c r="S40" s="205"/>
      <c r="T40" s="206"/>
    </row>
    <row r="41" spans="1:20" ht="13.5" thickBot="1">
      <c r="A41" s="58">
        <v>2</v>
      </c>
      <c r="B41" s="87" t="str">
        <f>Notes!F5</f>
        <v>1940 - 2015</v>
      </c>
      <c r="C41" s="87">
        <f>D8</f>
        <v>0</v>
      </c>
      <c r="D41" s="87">
        <f>D9</f>
        <v>0</v>
      </c>
      <c r="E41" s="200">
        <f>D10</f>
        <v>0</v>
      </c>
      <c r="F41" s="201"/>
      <c r="G41" s="202">
        <f>D11</f>
        <v>0</v>
      </c>
      <c r="J41" s="3"/>
      <c r="K41" s="3"/>
      <c r="L41" s="3"/>
      <c r="M41" s="3"/>
      <c r="N41" s="410">
        <v>2</v>
      </c>
      <c r="O41" s="87" t="str">
        <f>B41</f>
        <v>1940 - 2015</v>
      </c>
      <c r="P41" s="87">
        <f>C41</f>
        <v>0</v>
      </c>
      <c r="Q41" s="87">
        <f>C50</f>
        <v>0</v>
      </c>
      <c r="R41" s="87">
        <f>C60</f>
        <v>0</v>
      </c>
      <c r="S41" s="87">
        <f>C70</f>
        <v>0</v>
      </c>
      <c r="T41" s="87">
        <f>C80</f>
        <v>0</v>
      </c>
    </row>
    <row r="42" spans="1:20" ht="13.5" thickBot="1">
      <c r="A42" s="57" t="s">
        <v>23</v>
      </c>
      <c r="B42" s="87" t="str">
        <f>Notes!F6</f>
        <v>2015 - 2030</v>
      </c>
      <c r="C42" s="203"/>
      <c r="D42" s="203"/>
      <c r="E42" s="204"/>
      <c r="F42" s="205"/>
      <c r="G42" s="206"/>
      <c r="J42" s="3"/>
      <c r="K42" s="3"/>
      <c r="L42" s="3"/>
      <c r="M42" s="3"/>
      <c r="N42" s="408" t="s">
        <v>23</v>
      </c>
      <c r="O42" s="87" t="str">
        <f>B42</f>
        <v>2015 - 2030</v>
      </c>
      <c r="P42" s="203"/>
      <c r="Q42" s="203"/>
      <c r="R42" s="203"/>
      <c r="S42" s="203"/>
      <c r="T42" s="203"/>
    </row>
    <row r="43" spans="1:20" ht="13.5" thickBot="1">
      <c r="A43" s="58">
        <v>3</v>
      </c>
      <c r="B43" s="87" t="str">
        <f>Notes!F7</f>
        <v>2030 - 2105</v>
      </c>
      <c r="C43" s="87">
        <f>E8</f>
        <v>0</v>
      </c>
      <c r="D43" s="87">
        <f>E9</f>
        <v>0</v>
      </c>
      <c r="E43" s="200">
        <f>E10</f>
        <v>0</v>
      </c>
      <c r="F43" s="201"/>
      <c r="G43" s="202">
        <f>E11</f>
        <v>0</v>
      </c>
      <c r="J43" s="3"/>
      <c r="K43" s="3"/>
      <c r="L43" s="3"/>
      <c r="M43" s="3"/>
      <c r="N43" s="410">
        <v>3</v>
      </c>
      <c r="O43" s="87" t="str">
        <f>B43</f>
        <v>2030 - 2105</v>
      </c>
      <c r="P43" s="87">
        <f>C43</f>
        <v>0</v>
      </c>
      <c r="Q43" s="87">
        <f>C52</f>
        <v>0</v>
      </c>
      <c r="R43" s="87">
        <f>C62</f>
        <v>0</v>
      </c>
      <c r="S43" s="87">
        <f>C72</f>
        <v>0</v>
      </c>
      <c r="T43" s="87">
        <f>C82</f>
        <v>0</v>
      </c>
    </row>
    <row r="44" spans="3:13" ht="12.75">
      <c r="C44"/>
      <c r="D44"/>
      <c r="E44"/>
      <c r="J44" s="3"/>
      <c r="K44" s="3"/>
      <c r="L44" s="3"/>
      <c r="M44" s="3"/>
    </row>
    <row r="45" spans="1:14" ht="12.75">
      <c r="A45" s="7"/>
      <c r="B45" s="24"/>
      <c r="C45" s="24"/>
      <c r="D45" s="24"/>
      <c r="E45" s="5"/>
      <c r="F45" s="5"/>
      <c r="G45" s="24"/>
      <c r="J45" s="3"/>
      <c r="K45" s="3"/>
      <c r="L45" s="3"/>
      <c r="M45" s="3"/>
      <c r="N45" s="3"/>
    </row>
    <row r="46" spans="1:14" ht="13.5" thickBot="1">
      <c r="A46" s="474" t="s">
        <v>58</v>
      </c>
      <c r="B46" s="475"/>
      <c r="C46" s="475"/>
      <c r="D46" s="475"/>
      <c r="E46" s="475"/>
      <c r="F46" s="475"/>
      <c r="G46" s="476"/>
      <c r="J46" s="3"/>
      <c r="K46" s="3"/>
      <c r="L46" s="3"/>
      <c r="M46" s="3"/>
      <c r="N46" s="3"/>
    </row>
    <row r="47" spans="1:14" ht="12.75">
      <c r="A47" s="166" t="s">
        <v>22</v>
      </c>
      <c r="B47" s="167" t="s">
        <v>24</v>
      </c>
      <c r="C47" s="167" t="s">
        <v>25</v>
      </c>
      <c r="D47" s="167" t="s">
        <v>26</v>
      </c>
      <c r="E47" s="168" t="s">
        <v>27</v>
      </c>
      <c r="F47" s="169"/>
      <c r="G47" s="170" t="s">
        <v>28</v>
      </c>
      <c r="J47" s="3"/>
      <c r="K47" s="3"/>
      <c r="L47" s="3"/>
      <c r="M47" s="3"/>
      <c r="N47" s="3"/>
    </row>
    <row r="48" spans="1:14" ht="12.75">
      <c r="A48" s="171">
        <v>1</v>
      </c>
      <c r="B48" s="85" t="str">
        <f>Notes!F3</f>
        <v>1855 - 1930</v>
      </c>
      <c r="C48" s="85">
        <f>F8</f>
        <v>0</v>
      </c>
      <c r="D48" s="85">
        <f>F9</f>
        <v>0</v>
      </c>
      <c r="E48" s="197">
        <f>F10</f>
        <v>0</v>
      </c>
      <c r="F48" s="198"/>
      <c r="G48" s="207">
        <f>F11</f>
        <v>0</v>
      </c>
      <c r="J48" s="3"/>
      <c r="K48" s="3"/>
      <c r="L48" s="3"/>
      <c r="M48" s="3"/>
      <c r="N48" s="3"/>
    </row>
    <row r="49" spans="1:14" ht="12.75">
      <c r="A49" s="171" t="s">
        <v>23</v>
      </c>
      <c r="B49" s="85" t="str">
        <f>Notes!F4</f>
        <v>1930 - 1940</v>
      </c>
      <c r="C49" s="203"/>
      <c r="D49" s="203"/>
      <c r="E49" s="204"/>
      <c r="F49" s="205"/>
      <c r="G49" s="206"/>
      <c r="J49" s="3"/>
      <c r="K49" s="3"/>
      <c r="L49" s="3"/>
      <c r="M49" s="3"/>
      <c r="N49" s="3"/>
    </row>
    <row r="50" spans="1:14" ht="12.75">
      <c r="A50" s="172">
        <v>2</v>
      </c>
      <c r="B50" s="85" t="str">
        <f>Notes!F3</f>
        <v>1855 - 1930</v>
      </c>
      <c r="C50" s="85">
        <f>G8</f>
        <v>0</v>
      </c>
      <c r="D50" s="85">
        <f>G9</f>
        <v>0</v>
      </c>
      <c r="E50" s="197">
        <f>F10</f>
        <v>0</v>
      </c>
      <c r="F50" s="198"/>
      <c r="G50" s="207">
        <f>F11</f>
        <v>0</v>
      </c>
      <c r="J50" s="3"/>
      <c r="K50" s="3"/>
      <c r="L50" s="3"/>
      <c r="M50" s="3"/>
      <c r="N50" s="3"/>
    </row>
    <row r="51" spans="1:14" ht="12.75">
      <c r="A51" s="172" t="s">
        <v>23</v>
      </c>
      <c r="B51" s="86" t="str">
        <f>Notes!F5</f>
        <v>1940 - 2015</v>
      </c>
      <c r="C51" s="203"/>
      <c r="D51" s="203"/>
      <c r="E51" s="204"/>
      <c r="F51" s="205"/>
      <c r="G51" s="208"/>
      <c r="J51" s="3"/>
      <c r="K51" s="3"/>
      <c r="L51" s="3"/>
      <c r="M51" s="3"/>
      <c r="N51" s="3"/>
    </row>
    <row r="52" spans="1:14" ht="13.5" thickBot="1">
      <c r="A52" s="173">
        <v>3</v>
      </c>
      <c r="B52" s="174" t="str">
        <f>Notes!F6</f>
        <v>2015 - 2030</v>
      </c>
      <c r="C52" s="174">
        <f>H8</f>
        <v>0</v>
      </c>
      <c r="D52" s="174">
        <f>H9</f>
        <v>0</v>
      </c>
      <c r="E52" s="209">
        <f>H10</f>
        <v>0</v>
      </c>
      <c r="F52" s="210"/>
      <c r="G52" s="211">
        <f>H11</f>
        <v>0</v>
      </c>
      <c r="J52" s="3"/>
      <c r="K52" s="3"/>
      <c r="L52" s="3"/>
      <c r="M52" s="3"/>
      <c r="N52" s="3"/>
    </row>
    <row r="53" spans="1:14" ht="12.75">
      <c r="A53" s="14"/>
      <c r="B53" s="89"/>
      <c r="C53" s="42"/>
      <c r="D53" s="42"/>
      <c r="E53" s="43"/>
      <c r="F53" s="43"/>
      <c r="G53" s="42"/>
      <c r="J53" s="3"/>
      <c r="K53" s="3"/>
      <c r="L53" s="3"/>
      <c r="M53" s="3"/>
      <c r="N53" s="3"/>
    </row>
    <row r="54" spans="1:14" ht="12.75">
      <c r="A54" s="14"/>
      <c r="B54" s="26"/>
      <c r="C54" s="8"/>
      <c r="D54" s="8"/>
      <c r="E54" s="3"/>
      <c r="F54" s="3"/>
      <c r="G54" s="8"/>
      <c r="J54" s="3"/>
      <c r="K54" s="3"/>
      <c r="L54" s="3"/>
      <c r="M54" s="3"/>
      <c r="N54" s="3"/>
    </row>
    <row r="55" spans="1:14" ht="12.75">
      <c r="A55" s="7"/>
      <c r="B55" s="24"/>
      <c r="C55" s="24"/>
      <c r="D55" s="24"/>
      <c r="E55" s="5"/>
      <c r="F55" s="5"/>
      <c r="G55" s="24"/>
      <c r="J55" s="3"/>
      <c r="K55" s="3"/>
      <c r="L55" s="3"/>
      <c r="M55" s="3"/>
      <c r="N55" s="3"/>
    </row>
    <row r="56" spans="1:14" ht="13.5" thickBot="1">
      <c r="A56" s="477" t="s">
        <v>59</v>
      </c>
      <c r="B56" s="478"/>
      <c r="C56" s="478"/>
      <c r="D56" s="478"/>
      <c r="E56" s="478"/>
      <c r="F56" s="478"/>
      <c r="G56" s="479"/>
      <c r="J56" s="3"/>
      <c r="K56" s="3"/>
      <c r="L56" s="3"/>
      <c r="M56" s="3"/>
      <c r="N56" s="3"/>
    </row>
    <row r="57" spans="1:14" ht="12.75">
      <c r="A57" s="175" t="s">
        <v>22</v>
      </c>
      <c r="B57" s="176" t="s">
        <v>24</v>
      </c>
      <c r="C57" s="176" t="s">
        <v>25</v>
      </c>
      <c r="D57" s="176" t="s">
        <v>26</v>
      </c>
      <c r="E57" s="177" t="s">
        <v>27</v>
      </c>
      <c r="F57" s="178"/>
      <c r="G57" s="179" t="s">
        <v>28</v>
      </c>
      <c r="J57" s="11"/>
      <c r="K57" s="3"/>
      <c r="L57" s="3"/>
      <c r="M57" s="3"/>
      <c r="N57" s="3"/>
    </row>
    <row r="58" spans="1:14" ht="12.75">
      <c r="A58" s="180">
        <v>1</v>
      </c>
      <c r="B58" s="163" t="str">
        <f>Notes!F3</f>
        <v>1855 - 1930</v>
      </c>
      <c r="C58" s="163">
        <f>I8</f>
        <v>0</v>
      </c>
      <c r="D58" s="163">
        <f>I9</f>
        <v>0</v>
      </c>
      <c r="E58" s="164">
        <f>I10</f>
        <v>0</v>
      </c>
      <c r="F58" s="165"/>
      <c r="G58" s="194">
        <f>I11</f>
        <v>0</v>
      </c>
      <c r="J58" s="11"/>
      <c r="K58" s="3"/>
      <c r="L58" s="3"/>
      <c r="M58" s="3"/>
      <c r="N58" s="3"/>
    </row>
    <row r="59" spans="1:14" ht="12.75">
      <c r="A59" s="180" t="s">
        <v>23</v>
      </c>
      <c r="B59" s="163" t="str">
        <f>Notes!F4</f>
        <v>1930 - 1940</v>
      </c>
      <c r="C59" s="203"/>
      <c r="D59" s="203"/>
      <c r="E59" s="204"/>
      <c r="F59" s="205"/>
      <c r="G59" s="206"/>
      <c r="J59" s="11"/>
      <c r="K59" s="3"/>
      <c r="L59" s="3"/>
      <c r="M59" s="3"/>
      <c r="N59" s="3"/>
    </row>
    <row r="60" spans="1:14" ht="12.75">
      <c r="A60" s="181">
        <v>2</v>
      </c>
      <c r="B60" s="85" t="str">
        <f>Notes!F5</f>
        <v>1940 - 2015</v>
      </c>
      <c r="C60" s="85">
        <f>J8</f>
        <v>0</v>
      </c>
      <c r="D60" s="85">
        <f>J9</f>
        <v>0</v>
      </c>
      <c r="E60" s="197">
        <f>J10</f>
        <v>0</v>
      </c>
      <c r="F60" s="198"/>
      <c r="G60" s="212">
        <f>J11</f>
        <v>0</v>
      </c>
      <c r="J60" s="500"/>
      <c r="K60" s="501"/>
      <c r="L60" s="501"/>
      <c r="M60" s="3"/>
      <c r="N60" s="3"/>
    </row>
    <row r="61" spans="1:14" ht="12.75">
      <c r="A61" s="181" t="s">
        <v>23</v>
      </c>
      <c r="B61" s="86" t="str">
        <f>Notes!F6</f>
        <v>2015 - 2030</v>
      </c>
      <c r="C61" s="203"/>
      <c r="D61" s="203"/>
      <c r="E61" s="204"/>
      <c r="F61" s="205"/>
      <c r="G61" s="213"/>
      <c r="J61" s="11"/>
      <c r="K61" s="43"/>
      <c r="L61" s="3"/>
      <c r="M61" s="3"/>
      <c r="N61" s="3"/>
    </row>
    <row r="62" spans="1:14" ht="13.5" thickBot="1">
      <c r="A62" s="182">
        <v>3</v>
      </c>
      <c r="B62" s="183" t="str">
        <f>Notes!F7</f>
        <v>2030 - 2105</v>
      </c>
      <c r="C62" s="183">
        <f>K8</f>
        <v>0</v>
      </c>
      <c r="D62" s="183">
        <f>K9</f>
        <v>0</v>
      </c>
      <c r="E62" s="214">
        <f>K10</f>
        <v>0</v>
      </c>
      <c r="F62" s="215"/>
      <c r="G62" s="216">
        <f>K11</f>
        <v>0</v>
      </c>
      <c r="J62" s="11"/>
      <c r="K62" s="288"/>
      <c r="L62" s="3"/>
      <c r="M62" s="3"/>
      <c r="N62" s="3"/>
    </row>
    <row r="63" spans="1:14" ht="12.75">
      <c r="A63" s="14"/>
      <c r="B63" s="26"/>
      <c r="C63" s="42"/>
      <c r="D63" s="42"/>
      <c r="E63" s="43"/>
      <c r="F63" s="43"/>
      <c r="G63" s="42"/>
      <c r="J63" s="11"/>
      <c r="K63" s="43"/>
      <c r="L63" s="3"/>
      <c r="M63" s="3"/>
      <c r="N63" s="3"/>
    </row>
    <row r="64" spans="1:14" ht="12.75">
      <c r="A64" s="14"/>
      <c r="B64" s="26"/>
      <c r="C64" s="8"/>
      <c r="D64" s="8"/>
      <c r="E64" s="3"/>
      <c r="F64" s="3"/>
      <c r="G64" s="8"/>
      <c r="J64" s="11"/>
      <c r="K64" s="11"/>
      <c r="L64" s="3"/>
      <c r="M64" s="3"/>
      <c r="N64" s="3"/>
    </row>
    <row r="65" spans="1:14" ht="12.75">
      <c r="A65" s="7"/>
      <c r="B65" s="24"/>
      <c r="C65" s="24"/>
      <c r="D65" s="24"/>
      <c r="E65" s="5"/>
      <c r="F65" s="5"/>
      <c r="G65" s="24"/>
      <c r="J65" s="11"/>
      <c r="K65" s="3"/>
      <c r="L65" s="3"/>
      <c r="M65" s="3"/>
      <c r="N65" s="3"/>
    </row>
    <row r="66" spans="1:14" ht="13.5" thickBot="1">
      <c r="A66" s="442" t="s">
        <v>60</v>
      </c>
      <c r="B66" s="466"/>
      <c r="C66" s="466"/>
      <c r="D66" s="466"/>
      <c r="E66" s="466"/>
      <c r="F66" s="466"/>
      <c r="G66" s="467"/>
      <c r="J66" s="261"/>
      <c r="K66" s="3"/>
      <c r="L66" s="3"/>
      <c r="M66" s="3"/>
      <c r="N66" s="3"/>
    </row>
    <row r="67" spans="1:14" ht="12.75">
      <c r="A67" s="184" t="s">
        <v>22</v>
      </c>
      <c r="B67" s="185" t="s">
        <v>24</v>
      </c>
      <c r="C67" s="185" t="s">
        <v>25</v>
      </c>
      <c r="D67" s="185" t="s">
        <v>26</v>
      </c>
      <c r="E67" s="186" t="s">
        <v>27</v>
      </c>
      <c r="F67" s="187"/>
      <c r="G67" s="188" t="s">
        <v>28</v>
      </c>
      <c r="J67" s="11"/>
      <c r="K67" s="262"/>
      <c r="L67" s="3"/>
      <c r="M67" s="3"/>
      <c r="N67" s="3"/>
    </row>
    <row r="68" spans="1:14" ht="12.75">
      <c r="A68" s="192">
        <v>1</v>
      </c>
      <c r="B68" s="163" t="str">
        <f>Notes!F3</f>
        <v>1855 - 1930</v>
      </c>
      <c r="C68" s="163">
        <f>L8</f>
        <v>0</v>
      </c>
      <c r="D68" s="163">
        <f>L9</f>
        <v>0</v>
      </c>
      <c r="E68" s="164">
        <f>L10</f>
        <v>0</v>
      </c>
      <c r="F68" s="165"/>
      <c r="G68" s="193">
        <f>L11</f>
        <v>0</v>
      </c>
      <c r="J68" s="11"/>
      <c r="K68" s="263"/>
      <c r="L68" s="3"/>
      <c r="M68" s="3"/>
      <c r="N68" s="3"/>
    </row>
    <row r="69" spans="1:14" ht="12.75">
      <c r="A69" s="192" t="s">
        <v>23</v>
      </c>
      <c r="B69" s="163" t="str">
        <f>Notes!F4</f>
        <v>1930 - 1940</v>
      </c>
      <c r="C69" s="203"/>
      <c r="D69" s="203"/>
      <c r="E69" s="204"/>
      <c r="F69" s="205"/>
      <c r="G69" s="206"/>
      <c r="J69" s="11"/>
      <c r="K69" s="263"/>
      <c r="L69" s="3"/>
      <c r="M69" s="3"/>
      <c r="N69" s="3"/>
    </row>
    <row r="70" spans="1:14" ht="12.75">
      <c r="A70" s="189">
        <v>2</v>
      </c>
      <c r="B70" s="85" t="str">
        <f>Notes!F5</f>
        <v>1940 - 2015</v>
      </c>
      <c r="C70" s="85">
        <f>M8</f>
        <v>0</v>
      </c>
      <c r="D70" s="85">
        <f>M9</f>
        <v>0</v>
      </c>
      <c r="E70" s="197">
        <f>M10</f>
        <v>0</v>
      </c>
      <c r="F70" s="198"/>
      <c r="G70" s="217">
        <f>M11</f>
        <v>0</v>
      </c>
      <c r="J70" s="11"/>
      <c r="K70" s="262"/>
      <c r="L70" s="3"/>
      <c r="M70" s="3"/>
      <c r="N70" s="3"/>
    </row>
    <row r="71" spans="1:14" ht="12.75">
      <c r="A71" s="189" t="s">
        <v>23</v>
      </c>
      <c r="B71" s="86" t="str">
        <f>Notes!F6</f>
        <v>2015 - 2030</v>
      </c>
      <c r="C71" s="203"/>
      <c r="D71" s="203"/>
      <c r="E71" s="204"/>
      <c r="F71" s="205"/>
      <c r="G71" s="218"/>
      <c r="J71" s="11"/>
      <c r="K71" s="263"/>
      <c r="L71" s="3"/>
      <c r="M71" s="3"/>
      <c r="N71" s="3"/>
    </row>
    <row r="72" spans="1:14" ht="13.5" thickBot="1">
      <c r="A72" s="190">
        <v>3</v>
      </c>
      <c r="B72" s="191" t="str">
        <f>Notes!F7</f>
        <v>2030 - 2105</v>
      </c>
      <c r="C72" s="191">
        <f>N8</f>
        <v>0</v>
      </c>
      <c r="D72" s="191">
        <f>N9</f>
        <v>0</v>
      </c>
      <c r="E72" s="219">
        <f>N10</f>
        <v>0</v>
      </c>
      <c r="F72" s="220"/>
      <c r="G72" s="221">
        <f>N11</f>
        <v>0</v>
      </c>
      <c r="J72" s="3"/>
      <c r="K72" s="263"/>
      <c r="L72" s="3"/>
      <c r="M72" s="3"/>
      <c r="N72" s="3"/>
    </row>
    <row r="73" spans="1:14" ht="12.75">
      <c r="A73" s="50"/>
      <c r="B73" s="89"/>
      <c r="C73" s="42"/>
      <c r="D73" s="42"/>
      <c r="E73" s="43"/>
      <c r="F73" s="43"/>
      <c r="G73" s="42"/>
      <c r="J73" s="440"/>
      <c r="K73" s="440"/>
      <c r="L73" s="440"/>
      <c r="M73" s="3"/>
      <c r="N73" s="3"/>
    </row>
    <row r="74" spans="1:14" ht="12.75">
      <c r="A74" s="50"/>
      <c r="B74" s="89"/>
      <c r="C74" s="42"/>
      <c r="D74" s="42"/>
      <c r="E74" s="43"/>
      <c r="F74" s="43"/>
      <c r="G74" s="42"/>
      <c r="J74" s="441"/>
      <c r="K74" s="441"/>
      <c r="L74" s="441"/>
      <c r="M74" s="3"/>
      <c r="N74" s="3"/>
    </row>
    <row r="75" spans="1:14" ht="12.75">
      <c r="A75" s="14"/>
      <c r="B75" s="26"/>
      <c r="C75" s="28"/>
      <c r="D75" s="28"/>
      <c r="E75" s="29"/>
      <c r="F75" s="29"/>
      <c r="G75" s="28"/>
      <c r="J75" s="440"/>
      <c r="K75" s="440"/>
      <c r="L75" s="440"/>
      <c r="M75" s="3"/>
      <c r="N75" s="3"/>
    </row>
    <row r="76" spans="1:14" ht="13.5" thickBot="1">
      <c r="A76" s="468" t="s">
        <v>86</v>
      </c>
      <c r="B76" s="469"/>
      <c r="C76" s="469"/>
      <c r="D76" s="469"/>
      <c r="E76" s="469"/>
      <c r="F76" s="469"/>
      <c r="G76" s="470"/>
      <c r="J76" s="441"/>
      <c r="K76" s="441"/>
      <c r="L76" s="441"/>
      <c r="M76" s="3"/>
      <c r="N76" s="3"/>
    </row>
    <row r="77" spans="1:14" ht="12.75">
      <c r="A77" s="67" t="s">
        <v>22</v>
      </c>
      <c r="B77" s="62" t="s">
        <v>24</v>
      </c>
      <c r="C77" s="62" t="s">
        <v>25</v>
      </c>
      <c r="D77" s="62" t="s">
        <v>26</v>
      </c>
      <c r="E77" s="63" t="s">
        <v>27</v>
      </c>
      <c r="F77" s="64"/>
      <c r="G77" s="65" t="s">
        <v>28</v>
      </c>
      <c r="J77" s="443"/>
      <c r="K77" s="443"/>
      <c r="L77" s="443"/>
      <c r="M77" s="3"/>
      <c r="N77" s="3"/>
    </row>
    <row r="78" spans="1:14" ht="12.75">
      <c r="A78" s="195">
        <v>1</v>
      </c>
      <c r="B78" s="163" t="str">
        <f>Notes!F3</f>
        <v>1855 - 1930</v>
      </c>
      <c r="C78" s="163">
        <f>O8</f>
        <v>0</v>
      </c>
      <c r="D78" s="163">
        <f>O9</f>
        <v>0</v>
      </c>
      <c r="E78" s="164">
        <f>O10</f>
        <v>0</v>
      </c>
      <c r="F78" s="165"/>
      <c r="G78" s="196">
        <f>O11</f>
        <v>0</v>
      </c>
      <c r="J78" s="443"/>
      <c r="K78" s="443"/>
      <c r="L78" s="443"/>
      <c r="M78" s="3"/>
      <c r="N78" s="3"/>
    </row>
    <row r="79" spans="1:14" ht="12.75">
      <c r="A79" s="195" t="s">
        <v>23</v>
      </c>
      <c r="B79" s="163" t="str">
        <f>Notes!F4</f>
        <v>1930 - 1940</v>
      </c>
      <c r="C79" s="203"/>
      <c r="D79" s="203"/>
      <c r="E79" s="204"/>
      <c r="F79" s="205"/>
      <c r="G79" s="206"/>
      <c r="J79" s="292"/>
      <c r="K79" s="292"/>
      <c r="L79" s="292"/>
      <c r="M79" s="3"/>
      <c r="N79" s="3"/>
    </row>
    <row r="80" spans="1:14" ht="12.75">
      <c r="A80" s="59">
        <v>2</v>
      </c>
      <c r="B80" s="85" t="str">
        <f>Notes!F5</f>
        <v>1940 - 2015</v>
      </c>
      <c r="C80" s="85">
        <f>P8</f>
        <v>0</v>
      </c>
      <c r="D80" s="85">
        <f>P9</f>
        <v>0</v>
      </c>
      <c r="E80" s="197">
        <f>P10</f>
        <v>0</v>
      </c>
      <c r="F80" s="198"/>
      <c r="G80" s="222">
        <f>P11</f>
        <v>0</v>
      </c>
      <c r="J80" s="11"/>
      <c r="K80" s="43"/>
      <c r="L80" s="3"/>
      <c r="M80" s="3"/>
      <c r="N80" s="3"/>
    </row>
    <row r="81" spans="1:14" ht="12.75">
      <c r="A81" s="59" t="s">
        <v>23</v>
      </c>
      <c r="B81" s="86" t="str">
        <f>Notes!F6</f>
        <v>2015 - 2030</v>
      </c>
      <c r="C81" s="203"/>
      <c r="D81" s="203"/>
      <c r="E81" s="204"/>
      <c r="F81" s="205"/>
      <c r="G81" s="223"/>
      <c r="J81" s="11"/>
      <c r="K81" s="3"/>
      <c r="L81" s="3"/>
      <c r="M81" s="3"/>
      <c r="N81" s="3"/>
    </row>
    <row r="82" spans="1:14" ht="13.5" thickBot="1">
      <c r="A82" s="60">
        <v>3</v>
      </c>
      <c r="B82" s="88" t="str">
        <f>Notes!F7</f>
        <v>2030 - 2105</v>
      </c>
      <c r="C82" s="88">
        <f>Q8</f>
        <v>0</v>
      </c>
      <c r="D82" s="88">
        <f>Q9</f>
        <v>0</v>
      </c>
      <c r="E82" s="224">
        <f>Q10</f>
        <v>0</v>
      </c>
      <c r="F82" s="225"/>
      <c r="G82" s="226">
        <f>Q11</f>
        <v>0</v>
      </c>
      <c r="J82" s="3"/>
      <c r="K82" s="3"/>
      <c r="L82" s="3"/>
      <c r="M82" s="3"/>
      <c r="N82" s="3"/>
    </row>
    <row r="83" spans="1:14" ht="12.75">
      <c r="A83" s="50"/>
      <c r="B83" s="89"/>
      <c r="C83" s="42"/>
      <c r="D83" s="42"/>
      <c r="E83" s="43"/>
      <c r="F83" s="43"/>
      <c r="G83" s="42"/>
      <c r="J83" s="3"/>
      <c r="K83" s="3"/>
      <c r="L83" s="3"/>
      <c r="M83" s="3"/>
      <c r="N83" s="3"/>
    </row>
    <row r="84" spans="1:14" ht="12.75">
      <c r="A84" s="50"/>
      <c r="B84" s="89"/>
      <c r="C84" s="42"/>
      <c r="D84" s="42"/>
      <c r="E84" s="43"/>
      <c r="F84" s="43"/>
      <c r="G84" s="42"/>
      <c r="J84" s="3"/>
      <c r="K84" s="3"/>
      <c r="L84" s="3"/>
      <c r="M84" s="3"/>
      <c r="N84" s="3"/>
    </row>
    <row r="85" spans="1:14" ht="12.75">
      <c r="A85" s="14"/>
      <c r="B85" s="26"/>
      <c r="C85" s="28"/>
      <c r="D85" s="28"/>
      <c r="E85" s="29"/>
      <c r="F85" s="29"/>
      <c r="G85" s="28"/>
      <c r="J85" s="11"/>
      <c r="K85" s="3"/>
      <c r="L85" s="3"/>
      <c r="M85" s="3"/>
      <c r="N85" s="3"/>
    </row>
    <row r="86" spans="2:24" ht="12.75">
      <c r="B86" s="1"/>
      <c r="C86" s="17"/>
      <c r="D86" s="17" t="s">
        <v>61</v>
      </c>
      <c r="E86" s="7"/>
      <c r="F86" s="7">
        <f>Notes!F9</f>
        <v>0</v>
      </c>
      <c r="G86" s="1"/>
      <c r="J86" s="11"/>
      <c r="K86" s="3"/>
      <c r="L86" s="3"/>
      <c r="M86" s="3"/>
      <c r="N86" s="3"/>
      <c r="P86" s="11"/>
      <c r="Q86" s="11"/>
      <c r="R86" s="11"/>
      <c r="S86" s="3"/>
      <c r="T86" s="3"/>
      <c r="U86" s="3"/>
      <c r="V86" s="11"/>
      <c r="W86" s="3"/>
      <c r="X86" s="3"/>
    </row>
    <row r="87" spans="2:24" ht="12.75">
      <c r="B87" s="1"/>
      <c r="C87" s="17"/>
      <c r="D87" s="17" t="s">
        <v>30</v>
      </c>
      <c r="E87" s="7"/>
      <c r="G87" s="1"/>
      <c r="J87" s="38"/>
      <c r="K87" s="411"/>
      <c r="L87" s="411"/>
      <c r="M87" s="3"/>
      <c r="N87" s="3"/>
      <c r="P87" s="11"/>
      <c r="Q87" s="11"/>
      <c r="R87" s="11"/>
      <c r="S87" s="3"/>
      <c r="T87" s="3"/>
      <c r="U87" s="3"/>
      <c r="V87" s="3"/>
      <c r="W87" s="3"/>
      <c r="X87" s="3"/>
    </row>
    <row r="88" spans="2:24" ht="12.75">
      <c r="B88" s="1"/>
      <c r="C88" s="17"/>
      <c r="D88" s="38" t="s">
        <v>29</v>
      </c>
      <c r="E88" s="36">
        <f>A14</f>
        <v>39792</v>
      </c>
      <c r="G88" s="1"/>
      <c r="J88" s="3"/>
      <c r="K88" s="3"/>
      <c r="L88" s="3"/>
      <c r="M88" s="3"/>
      <c r="N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12.75">
      <c r="B89" s="1"/>
      <c r="C89" s="17"/>
      <c r="D89" s="14"/>
      <c r="E89" s="16"/>
      <c r="G89" s="1"/>
      <c r="J89" s="3"/>
      <c r="K89" s="3"/>
      <c r="L89" s="3"/>
      <c r="M89" s="3"/>
      <c r="N89" s="3"/>
      <c r="P89" s="3"/>
      <c r="Q89" s="20">
        <f>E88</f>
        <v>39792</v>
      </c>
      <c r="R89" s="3"/>
      <c r="S89" s="3"/>
      <c r="T89" s="3"/>
      <c r="U89" s="3"/>
      <c r="V89" s="3"/>
      <c r="W89" s="3"/>
      <c r="X89" s="3"/>
    </row>
    <row r="90" spans="1:14" ht="13.5" thickBot="1">
      <c r="A90" s="471" t="s">
        <v>57</v>
      </c>
      <c r="B90" s="472"/>
      <c r="C90" s="472"/>
      <c r="D90" s="472"/>
      <c r="E90" s="472"/>
      <c r="F90" s="472"/>
      <c r="G90" s="473"/>
      <c r="J90" s="3"/>
      <c r="K90" s="3"/>
      <c r="L90" s="3"/>
      <c r="M90" s="3"/>
      <c r="N90" s="3"/>
    </row>
    <row r="91" spans="1:20" ht="12.75">
      <c r="A91" s="61" t="s">
        <v>22</v>
      </c>
      <c r="B91" s="53" t="s">
        <v>24</v>
      </c>
      <c r="C91" s="53" t="s">
        <v>25</v>
      </c>
      <c r="D91" s="53" t="s">
        <v>26</v>
      </c>
      <c r="E91" s="54" t="s">
        <v>27</v>
      </c>
      <c r="F91" s="55"/>
      <c r="G91" s="56" t="s">
        <v>28</v>
      </c>
      <c r="J91" s="3"/>
      <c r="K91" s="3"/>
      <c r="L91" s="3"/>
      <c r="M91" s="3"/>
      <c r="N91" s="61" t="s">
        <v>22</v>
      </c>
      <c r="O91" s="53" t="s">
        <v>24</v>
      </c>
      <c r="P91" s="53" t="s">
        <v>117</v>
      </c>
      <c r="Q91" s="53" t="s">
        <v>118</v>
      </c>
      <c r="R91" s="53" t="s">
        <v>119</v>
      </c>
      <c r="S91" s="53" t="s">
        <v>120</v>
      </c>
      <c r="T91" s="53" t="s">
        <v>121</v>
      </c>
    </row>
    <row r="92" spans="1:20" ht="12.75">
      <c r="A92" s="57">
        <v>1</v>
      </c>
      <c r="B92" s="85" t="str">
        <f>Notes!F3</f>
        <v>1855 - 1930</v>
      </c>
      <c r="C92" s="85">
        <f>C14</f>
        <v>0</v>
      </c>
      <c r="D92" s="85">
        <f>C15</f>
        <v>0</v>
      </c>
      <c r="E92" s="197">
        <f>C16</f>
        <v>0</v>
      </c>
      <c r="F92" s="198"/>
      <c r="G92" s="199">
        <f>C17</f>
        <v>0</v>
      </c>
      <c r="J92" s="3"/>
      <c r="K92" s="3"/>
      <c r="L92" s="3"/>
      <c r="M92" s="3"/>
      <c r="N92" s="57">
        <v>1</v>
      </c>
      <c r="O92" s="85" t="str">
        <f>B92</f>
        <v>1855 - 1930</v>
      </c>
      <c r="P92" s="85">
        <f>C92</f>
        <v>0</v>
      </c>
      <c r="Q92" s="85">
        <f>C101</f>
        <v>0</v>
      </c>
      <c r="R92" s="85">
        <f>C111</f>
        <v>0</v>
      </c>
      <c r="S92" s="85">
        <f>C121</f>
        <v>0</v>
      </c>
      <c r="T92" s="85">
        <f>C131</f>
        <v>0</v>
      </c>
    </row>
    <row r="93" spans="1:20" ht="12.75">
      <c r="A93" s="283" t="s">
        <v>23</v>
      </c>
      <c r="B93" s="85" t="str">
        <f>Notes!F4</f>
        <v>1930 - 1940</v>
      </c>
      <c r="C93" s="203"/>
      <c r="D93" s="203"/>
      <c r="E93" s="204"/>
      <c r="F93" s="205"/>
      <c r="G93" s="206"/>
      <c r="J93" s="3"/>
      <c r="K93" s="3"/>
      <c r="L93" s="3"/>
      <c r="M93" s="3"/>
      <c r="N93" s="283" t="s">
        <v>23</v>
      </c>
      <c r="O93" s="85" t="str">
        <f>B93</f>
        <v>1930 - 1940</v>
      </c>
      <c r="P93" s="203"/>
      <c r="Q93" s="203"/>
      <c r="R93" s="204"/>
      <c r="S93" s="205"/>
      <c r="T93" s="206"/>
    </row>
    <row r="94" spans="1:20" ht="13.5" thickBot="1">
      <c r="A94" s="58">
        <v>2</v>
      </c>
      <c r="B94" s="87" t="str">
        <f>Notes!F5</f>
        <v>1940 - 2015</v>
      </c>
      <c r="C94" s="87">
        <f>D14</f>
        <v>0</v>
      </c>
      <c r="D94" s="87">
        <f>D15</f>
        <v>0</v>
      </c>
      <c r="E94" s="200">
        <f>D16</f>
        <v>0</v>
      </c>
      <c r="F94" s="201"/>
      <c r="G94" s="202">
        <f>D17</f>
        <v>0</v>
      </c>
      <c r="J94" s="3"/>
      <c r="K94" s="3"/>
      <c r="L94" s="3"/>
      <c r="M94" s="3"/>
      <c r="N94" s="58">
        <v>2</v>
      </c>
      <c r="O94" s="87" t="str">
        <f>B94</f>
        <v>1940 - 2015</v>
      </c>
      <c r="P94" s="87">
        <f>C94</f>
        <v>0</v>
      </c>
      <c r="Q94" s="87">
        <f>C103</f>
        <v>0</v>
      </c>
      <c r="R94" s="87">
        <f>C113</f>
        <v>0</v>
      </c>
      <c r="S94" s="87">
        <f>C123</f>
        <v>0</v>
      </c>
      <c r="T94" s="87">
        <f>C133</f>
        <v>0</v>
      </c>
    </row>
    <row r="95" spans="1:20" ht="13.5" thickBot="1">
      <c r="A95" s="57" t="s">
        <v>23</v>
      </c>
      <c r="B95" s="87" t="str">
        <f>Notes!F6</f>
        <v>2015 - 2030</v>
      </c>
      <c r="C95" s="203"/>
      <c r="D95" s="203"/>
      <c r="E95" s="204"/>
      <c r="F95" s="205"/>
      <c r="G95" s="206"/>
      <c r="J95" s="3"/>
      <c r="K95" s="3"/>
      <c r="L95" s="3"/>
      <c r="M95" s="3"/>
      <c r="N95" s="57" t="s">
        <v>23</v>
      </c>
      <c r="O95" s="87" t="str">
        <f>B95</f>
        <v>2015 - 2030</v>
      </c>
      <c r="P95" s="203"/>
      <c r="Q95" s="203"/>
      <c r="R95" s="203"/>
      <c r="S95" s="203"/>
      <c r="T95" s="203"/>
    </row>
    <row r="96" spans="1:20" ht="13.5" thickBot="1">
      <c r="A96" s="58">
        <v>3</v>
      </c>
      <c r="B96" s="87" t="str">
        <f>Notes!F7</f>
        <v>2030 - 2105</v>
      </c>
      <c r="C96" s="87">
        <f>E14</f>
        <v>0</v>
      </c>
      <c r="D96" s="87">
        <f>E15</f>
        <v>0</v>
      </c>
      <c r="E96" s="200">
        <f>E16</f>
        <v>0</v>
      </c>
      <c r="F96" s="201"/>
      <c r="G96" s="202">
        <f>E17</f>
        <v>0</v>
      </c>
      <c r="J96" s="3"/>
      <c r="K96" s="3"/>
      <c r="L96" s="3"/>
      <c r="M96" s="3"/>
      <c r="N96" s="58">
        <v>3</v>
      </c>
      <c r="O96" s="87" t="str">
        <f>B96</f>
        <v>2030 - 2105</v>
      </c>
      <c r="P96" s="87">
        <f>C96</f>
        <v>0</v>
      </c>
      <c r="Q96" s="87">
        <f>C105</f>
        <v>0</v>
      </c>
      <c r="R96" s="87">
        <f>C115</f>
        <v>0</v>
      </c>
      <c r="S96" s="87">
        <f>C125</f>
        <v>0</v>
      </c>
      <c r="T96" s="87">
        <f>C135</f>
        <v>0</v>
      </c>
    </row>
    <row r="97" spans="3:12" ht="12.75">
      <c r="C97"/>
      <c r="D97"/>
      <c r="E97"/>
      <c r="J97" s="3"/>
      <c r="K97" s="3"/>
      <c r="L97" s="3"/>
    </row>
    <row r="98" spans="1:14" ht="12.75">
      <c r="A98" s="7"/>
      <c r="B98" s="24"/>
      <c r="C98" s="24"/>
      <c r="D98" s="24"/>
      <c r="E98" s="5"/>
      <c r="F98" s="5"/>
      <c r="G98" s="24"/>
      <c r="J98" s="3"/>
      <c r="K98" s="3"/>
      <c r="L98" s="3"/>
      <c r="M98" s="3"/>
      <c r="N98" s="3"/>
    </row>
    <row r="99" spans="1:14" ht="13.5" thickBot="1">
      <c r="A99" s="474" t="s">
        <v>58</v>
      </c>
      <c r="B99" s="475"/>
      <c r="C99" s="475"/>
      <c r="D99" s="475"/>
      <c r="E99" s="475"/>
      <c r="F99" s="475"/>
      <c r="G99" s="476"/>
      <c r="J99" s="3"/>
      <c r="K99" s="3"/>
      <c r="L99" s="3"/>
      <c r="M99" s="3"/>
      <c r="N99" s="3"/>
    </row>
    <row r="100" spans="1:14" ht="12.75">
      <c r="A100" s="166" t="s">
        <v>22</v>
      </c>
      <c r="B100" s="167" t="s">
        <v>24</v>
      </c>
      <c r="C100" s="167" t="s">
        <v>25</v>
      </c>
      <c r="D100" s="167" t="s">
        <v>26</v>
      </c>
      <c r="E100" s="168" t="s">
        <v>27</v>
      </c>
      <c r="F100" s="169"/>
      <c r="G100" s="170" t="s">
        <v>28</v>
      </c>
      <c r="J100" s="3"/>
      <c r="K100" s="3"/>
      <c r="L100" s="3"/>
      <c r="M100" s="3"/>
      <c r="N100" s="3"/>
    </row>
    <row r="101" spans="1:14" ht="12.75">
      <c r="A101" s="171">
        <v>1</v>
      </c>
      <c r="B101" s="85" t="str">
        <f>Notes!F3</f>
        <v>1855 - 1930</v>
      </c>
      <c r="C101" s="85">
        <f>F14</f>
        <v>0</v>
      </c>
      <c r="D101" s="85">
        <f>F15</f>
        <v>0</v>
      </c>
      <c r="E101" s="197">
        <f>F16</f>
        <v>0</v>
      </c>
      <c r="F101" s="198"/>
      <c r="G101" s="207">
        <f>F17</f>
        <v>0</v>
      </c>
      <c r="J101" s="3"/>
      <c r="K101" s="3"/>
      <c r="L101" s="3"/>
      <c r="M101" s="3"/>
      <c r="N101" s="3"/>
    </row>
    <row r="102" spans="1:14" ht="12.75">
      <c r="A102" s="171" t="s">
        <v>23</v>
      </c>
      <c r="B102" s="85" t="str">
        <f>Notes!F4</f>
        <v>1930 - 1940</v>
      </c>
      <c r="C102" s="203"/>
      <c r="D102" s="203"/>
      <c r="E102" s="204"/>
      <c r="F102" s="205"/>
      <c r="G102" s="206"/>
      <c r="J102" s="3"/>
      <c r="K102" s="3"/>
      <c r="L102" s="3"/>
      <c r="M102" s="3"/>
      <c r="N102" s="3"/>
    </row>
    <row r="103" spans="1:14" ht="12.75">
      <c r="A103" s="172">
        <v>2</v>
      </c>
      <c r="B103" s="85" t="str">
        <f>Notes!F5</f>
        <v>1940 - 2015</v>
      </c>
      <c r="C103" s="85">
        <f>G14</f>
        <v>0</v>
      </c>
      <c r="D103" s="85">
        <f>G15</f>
        <v>0</v>
      </c>
      <c r="E103" s="197">
        <f>G16</f>
        <v>0</v>
      </c>
      <c r="F103" s="198"/>
      <c r="G103" s="207">
        <f>G17</f>
        <v>0</v>
      </c>
      <c r="J103" s="3"/>
      <c r="K103" s="3"/>
      <c r="L103" s="3"/>
      <c r="M103" s="3"/>
      <c r="N103" s="3"/>
    </row>
    <row r="104" spans="1:14" ht="12.75">
      <c r="A104" s="172" t="s">
        <v>23</v>
      </c>
      <c r="B104" s="86" t="str">
        <f>Notes!F6</f>
        <v>2015 - 2030</v>
      </c>
      <c r="C104" s="203"/>
      <c r="D104" s="203"/>
      <c r="E104" s="204"/>
      <c r="F104" s="205"/>
      <c r="G104" s="208"/>
      <c r="J104" s="3"/>
      <c r="K104" s="3"/>
      <c r="L104" s="3"/>
      <c r="M104" s="3"/>
      <c r="N104" s="3"/>
    </row>
    <row r="105" spans="1:14" ht="13.5" thickBot="1">
      <c r="A105" s="173">
        <v>3</v>
      </c>
      <c r="B105" s="174" t="str">
        <f>Notes!F7</f>
        <v>2030 - 2105</v>
      </c>
      <c r="C105" s="174">
        <f>H14</f>
        <v>0</v>
      </c>
      <c r="D105" s="174">
        <f>H15</f>
        <v>0</v>
      </c>
      <c r="E105" s="209">
        <f>H16</f>
        <v>0</v>
      </c>
      <c r="F105" s="210"/>
      <c r="G105" s="211">
        <f>H17</f>
        <v>0</v>
      </c>
      <c r="J105" s="3"/>
      <c r="K105" s="3"/>
      <c r="L105" s="3"/>
      <c r="M105" s="3"/>
      <c r="N105" s="3"/>
    </row>
    <row r="106" spans="1:14" ht="12.75">
      <c r="A106" s="14"/>
      <c r="B106" s="26"/>
      <c r="C106" s="42"/>
      <c r="D106" s="42"/>
      <c r="E106" s="43"/>
      <c r="F106" s="43"/>
      <c r="G106" s="42"/>
      <c r="J106" s="3"/>
      <c r="K106" s="3"/>
      <c r="L106" s="3"/>
      <c r="M106" s="3"/>
      <c r="N106" s="3"/>
    </row>
    <row r="107" spans="1:14" ht="12.75">
      <c r="A107" s="14"/>
      <c r="B107" s="26"/>
      <c r="C107" s="8"/>
      <c r="D107" s="8"/>
      <c r="E107" s="3"/>
      <c r="F107" s="3"/>
      <c r="G107" s="8"/>
      <c r="J107" s="3"/>
      <c r="K107" s="3"/>
      <c r="L107" s="3"/>
      <c r="M107" s="3"/>
      <c r="N107" s="3"/>
    </row>
    <row r="108" spans="1:14" ht="12.75">
      <c r="A108" s="7"/>
      <c r="B108" s="24"/>
      <c r="C108" s="24"/>
      <c r="D108" s="24"/>
      <c r="E108" s="5"/>
      <c r="F108" s="5"/>
      <c r="G108" s="24"/>
      <c r="J108" s="3"/>
      <c r="K108" s="3"/>
      <c r="L108" s="3"/>
      <c r="M108" s="3"/>
      <c r="N108" s="3"/>
    </row>
    <row r="109" spans="1:14" ht="13.5" thickBot="1">
      <c r="A109" s="477" t="s">
        <v>59</v>
      </c>
      <c r="B109" s="478"/>
      <c r="C109" s="478"/>
      <c r="D109" s="478"/>
      <c r="E109" s="478"/>
      <c r="F109" s="478"/>
      <c r="G109" s="479"/>
      <c r="J109" s="3"/>
      <c r="K109" s="3"/>
      <c r="L109" s="3"/>
      <c r="M109" s="3"/>
      <c r="N109" s="3"/>
    </row>
    <row r="110" spans="1:14" ht="12.75">
      <c r="A110" s="175" t="s">
        <v>22</v>
      </c>
      <c r="B110" s="176" t="s">
        <v>24</v>
      </c>
      <c r="C110" s="176" t="s">
        <v>25</v>
      </c>
      <c r="D110" s="176" t="s">
        <v>26</v>
      </c>
      <c r="E110" s="177" t="s">
        <v>27</v>
      </c>
      <c r="F110" s="178"/>
      <c r="G110" s="179" t="s">
        <v>28</v>
      </c>
      <c r="J110" s="11"/>
      <c r="K110" s="3"/>
      <c r="L110" s="3"/>
      <c r="M110" s="3"/>
      <c r="N110" s="3"/>
    </row>
    <row r="111" spans="1:14" ht="12.75">
      <c r="A111" s="180">
        <v>1</v>
      </c>
      <c r="B111" s="163" t="str">
        <f>Notes!F3</f>
        <v>1855 - 1930</v>
      </c>
      <c r="C111" s="163">
        <f>I14</f>
        <v>0</v>
      </c>
      <c r="D111" s="163">
        <f>I15</f>
        <v>0</v>
      </c>
      <c r="E111" s="164">
        <f>I16</f>
        <v>0</v>
      </c>
      <c r="F111" s="165"/>
      <c r="G111" s="194">
        <f>I17</f>
        <v>0</v>
      </c>
      <c r="J111" s="11"/>
      <c r="K111" s="3"/>
      <c r="L111" s="3"/>
      <c r="M111" s="3"/>
      <c r="N111" s="3"/>
    </row>
    <row r="112" spans="1:14" ht="12.75">
      <c r="A112" s="180" t="s">
        <v>23</v>
      </c>
      <c r="B112" s="163" t="str">
        <f>Notes!F4</f>
        <v>1930 - 1940</v>
      </c>
      <c r="C112" s="203"/>
      <c r="D112" s="203"/>
      <c r="E112" s="204"/>
      <c r="F112" s="205"/>
      <c r="G112" s="206"/>
      <c r="J112" s="11"/>
      <c r="K112" s="3"/>
      <c r="L112" s="3"/>
      <c r="M112" s="3"/>
      <c r="N112" s="3"/>
    </row>
    <row r="113" spans="1:14" ht="12.75">
      <c r="A113" s="181">
        <v>2</v>
      </c>
      <c r="B113" s="85" t="str">
        <f>Notes!F5</f>
        <v>1940 - 2015</v>
      </c>
      <c r="C113" s="85">
        <f>J14</f>
        <v>0</v>
      </c>
      <c r="D113" s="85">
        <f>J15</f>
        <v>0</v>
      </c>
      <c r="E113" s="197">
        <f>J16</f>
        <v>0</v>
      </c>
      <c r="F113" s="198"/>
      <c r="G113" s="212">
        <f>J17</f>
        <v>0</v>
      </c>
      <c r="J113" s="500"/>
      <c r="K113" s="501"/>
      <c r="L113" s="501"/>
      <c r="M113" s="3"/>
      <c r="N113" s="3"/>
    </row>
    <row r="114" spans="1:14" ht="12.75">
      <c r="A114" s="181" t="s">
        <v>23</v>
      </c>
      <c r="B114" s="86" t="str">
        <f>Notes!F6</f>
        <v>2015 - 2030</v>
      </c>
      <c r="C114" s="203"/>
      <c r="D114" s="203"/>
      <c r="E114" s="204"/>
      <c r="F114" s="205"/>
      <c r="G114" s="213"/>
      <c r="J114" s="11"/>
      <c r="K114" s="43"/>
      <c r="L114" s="3"/>
      <c r="M114" s="3"/>
      <c r="N114" s="3"/>
    </row>
    <row r="115" spans="1:14" ht="13.5" thickBot="1">
      <c r="A115" s="182">
        <v>3</v>
      </c>
      <c r="B115" s="183" t="str">
        <f>Notes!F7</f>
        <v>2030 - 2105</v>
      </c>
      <c r="C115" s="183">
        <f>K14</f>
        <v>0</v>
      </c>
      <c r="D115" s="183">
        <f>K15</f>
        <v>0</v>
      </c>
      <c r="E115" s="214">
        <f>K16</f>
        <v>0</v>
      </c>
      <c r="F115" s="215"/>
      <c r="G115" s="216">
        <f>K17</f>
        <v>0</v>
      </c>
      <c r="J115" s="11"/>
      <c r="K115" s="288"/>
      <c r="L115" s="3"/>
      <c r="M115" s="3"/>
      <c r="N115" s="3"/>
    </row>
    <row r="116" spans="1:14" ht="12.75">
      <c r="A116" s="14"/>
      <c r="B116" s="26"/>
      <c r="C116" s="42"/>
      <c r="D116" s="42"/>
      <c r="E116" s="43"/>
      <c r="F116" s="43"/>
      <c r="G116" s="42"/>
      <c r="J116" s="11"/>
      <c r="K116" s="43"/>
      <c r="L116" s="3"/>
      <c r="M116" s="3"/>
      <c r="N116" s="3"/>
    </row>
    <row r="117" spans="1:14" ht="12.75">
      <c r="A117" s="14"/>
      <c r="B117" s="26"/>
      <c r="C117" s="8"/>
      <c r="D117" s="8"/>
      <c r="E117" s="3"/>
      <c r="F117" s="3"/>
      <c r="G117" s="8"/>
      <c r="J117" s="11"/>
      <c r="K117" s="11"/>
      <c r="L117" s="3"/>
      <c r="M117" s="3"/>
      <c r="N117" s="3"/>
    </row>
    <row r="118" spans="1:14" ht="12.75">
      <c r="A118" s="7"/>
      <c r="B118" s="24"/>
      <c r="C118" s="24"/>
      <c r="D118" s="24"/>
      <c r="E118" s="5"/>
      <c r="F118" s="5"/>
      <c r="G118" s="24"/>
      <c r="J118" s="11"/>
      <c r="K118" s="3"/>
      <c r="L118" s="3"/>
      <c r="M118" s="3"/>
      <c r="N118" s="3"/>
    </row>
    <row r="119" spans="1:14" ht="13.5" thickBot="1">
      <c r="A119" s="442" t="s">
        <v>60</v>
      </c>
      <c r="B119" s="466"/>
      <c r="C119" s="466"/>
      <c r="D119" s="466"/>
      <c r="E119" s="466"/>
      <c r="F119" s="466"/>
      <c r="G119" s="467"/>
      <c r="J119" s="261"/>
      <c r="K119" s="3"/>
      <c r="L119" s="3"/>
      <c r="M119" s="3"/>
      <c r="N119" s="3"/>
    </row>
    <row r="120" spans="1:14" ht="12.75">
      <c r="A120" s="184" t="s">
        <v>22</v>
      </c>
      <c r="B120" s="185" t="s">
        <v>24</v>
      </c>
      <c r="C120" s="185" t="s">
        <v>25</v>
      </c>
      <c r="D120" s="185" t="s">
        <v>26</v>
      </c>
      <c r="E120" s="186" t="s">
        <v>27</v>
      </c>
      <c r="F120" s="187"/>
      <c r="G120" s="188" t="s">
        <v>28</v>
      </c>
      <c r="J120" s="11"/>
      <c r="K120" s="262"/>
      <c r="L120" s="3"/>
      <c r="M120" s="3"/>
      <c r="N120" s="3"/>
    </row>
    <row r="121" spans="1:14" ht="12.75">
      <c r="A121" s="192">
        <v>1</v>
      </c>
      <c r="B121" s="163" t="str">
        <f>Notes!F3</f>
        <v>1855 - 1930</v>
      </c>
      <c r="C121" s="163">
        <f>L14</f>
        <v>0</v>
      </c>
      <c r="D121" s="163">
        <f>L15</f>
        <v>0</v>
      </c>
      <c r="E121" s="164">
        <f>L16</f>
        <v>0</v>
      </c>
      <c r="F121" s="165"/>
      <c r="G121" s="193">
        <f>L17</f>
        <v>0</v>
      </c>
      <c r="J121" s="11"/>
      <c r="K121" s="263"/>
      <c r="L121" s="3"/>
      <c r="M121" s="3"/>
      <c r="N121" s="3"/>
    </row>
    <row r="122" spans="1:14" ht="12.75">
      <c r="A122" s="192" t="s">
        <v>23</v>
      </c>
      <c r="B122" s="163" t="str">
        <f>Notes!F4</f>
        <v>1930 - 1940</v>
      </c>
      <c r="C122" s="203"/>
      <c r="D122" s="203"/>
      <c r="E122" s="204"/>
      <c r="F122" s="205"/>
      <c r="G122" s="206"/>
      <c r="J122" s="11"/>
      <c r="K122" s="263"/>
      <c r="L122" s="3"/>
      <c r="M122" s="3"/>
      <c r="N122" s="3"/>
    </row>
    <row r="123" spans="1:14" ht="12.75">
      <c r="A123" s="189">
        <v>2</v>
      </c>
      <c r="B123" s="85" t="str">
        <f>Notes!F5</f>
        <v>1940 - 2015</v>
      </c>
      <c r="C123" s="85">
        <f>M14</f>
        <v>0</v>
      </c>
      <c r="D123" s="85">
        <f>M15</f>
        <v>0</v>
      </c>
      <c r="E123" s="197">
        <f>M16</f>
        <v>0</v>
      </c>
      <c r="F123" s="198"/>
      <c r="G123" s="217">
        <f>M17</f>
        <v>0</v>
      </c>
      <c r="J123" s="11"/>
      <c r="K123" s="262"/>
      <c r="L123" s="3"/>
      <c r="M123" s="3"/>
      <c r="N123" s="3"/>
    </row>
    <row r="124" spans="1:14" ht="12.75">
      <c r="A124" s="189" t="s">
        <v>23</v>
      </c>
      <c r="B124" s="86" t="str">
        <f>Notes!F6</f>
        <v>2015 - 2030</v>
      </c>
      <c r="C124" s="203"/>
      <c r="D124" s="203"/>
      <c r="E124" s="204"/>
      <c r="F124" s="205"/>
      <c r="G124" s="218"/>
      <c r="J124" s="11"/>
      <c r="K124" s="263"/>
      <c r="L124" s="3"/>
      <c r="M124" s="3"/>
      <c r="N124" s="3"/>
    </row>
    <row r="125" spans="1:14" ht="13.5" thickBot="1">
      <c r="A125" s="190">
        <v>3</v>
      </c>
      <c r="B125" s="191" t="str">
        <f>Notes!F7</f>
        <v>2030 - 2105</v>
      </c>
      <c r="C125" s="191">
        <f>N14</f>
        <v>0</v>
      </c>
      <c r="D125" s="191">
        <f>N15</f>
        <v>0</v>
      </c>
      <c r="E125" s="219">
        <f>N16</f>
        <v>0</v>
      </c>
      <c r="F125" s="220"/>
      <c r="G125" s="221">
        <f>N17</f>
        <v>0</v>
      </c>
      <c r="J125" s="3"/>
      <c r="K125" s="263"/>
      <c r="L125" s="3"/>
      <c r="M125" s="3"/>
      <c r="N125" s="3"/>
    </row>
    <row r="126" spans="1:14" ht="12.75">
      <c r="A126" s="50"/>
      <c r="B126" s="89"/>
      <c r="C126" s="42"/>
      <c r="D126" s="42"/>
      <c r="E126" s="43"/>
      <c r="F126" s="43"/>
      <c r="G126" s="42"/>
      <c r="J126" s="440"/>
      <c r="K126" s="440"/>
      <c r="L126" s="440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441"/>
      <c r="K127" s="441"/>
      <c r="L127" s="441"/>
      <c r="M127" s="3"/>
      <c r="N127" s="3"/>
    </row>
    <row r="128" spans="1:14" ht="12.75">
      <c r="A128" s="14"/>
      <c r="B128" s="26"/>
      <c r="C128" s="28"/>
      <c r="D128" s="28"/>
      <c r="E128" s="29"/>
      <c r="F128" s="29"/>
      <c r="G128" s="28"/>
      <c r="J128" s="440"/>
      <c r="K128" s="440"/>
      <c r="L128" s="440"/>
      <c r="M128" s="3"/>
      <c r="N128" s="3"/>
    </row>
    <row r="129" spans="1:14" ht="13.5" thickBot="1">
      <c r="A129" s="468" t="s">
        <v>86</v>
      </c>
      <c r="B129" s="469"/>
      <c r="C129" s="469"/>
      <c r="D129" s="469"/>
      <c r="E129" s="469"/>
      <c r="F129" s="469"/>
      <c r="G129" s="470"/>
      <c r="J129" s="441"/>
      <c r="K129" s="441"/>
      <c r="L129" s="441"/>
      <c r="M129" s="3"/>
      <c r="N129" s="3"/>
    </row>
    <row r="130" spans="1:14" ht="12.75">
      <c r="A130" s="67" t="s">
        <v>22</v>
      </c>
      <c r="B130" s="62" t="s">
        <v>24</v>
      </c>
      <c r="C130" s="62" t="s">
        <v>25</v>
      </c>
      <c r="D130" s="62" t="s">
        <v>26</v>
      </c>
      <c r="E130" s="63" t="s">
        <v>27</v>
      </c>
      <c r="F130" s="64"/>
      <c r="G130" s="65" t="s">
        <v>28</v>
      </c>
      <c r="J130" s="11"/>
      <c r="K130" s="3"/>
      <c r="L130" s="3"/>
      <c r="M130" s="3"/>
      <c r="N130" s="3"/>
    </row>
    <row r="131" spans="1:14" ht="12.75">
      <c r="A131" s="195">
        <v>1</v>
      </c>
      <c r="B131" s="163" t="str">
        <f>Notes!F3</f>
        <v>1855 - 1930</v>
      </c>
      <c r="C131" s="163">
        <f>O14</f>
        <v>0</v>
      </c>
      <c r="D131" s="163">
        <f>O15</f>
        <v>0</v>
      </c>
      <c r="E131" s="164">
        <f>O16</f>
        <v>0</v>
      </c>
      <c r="F131" s="165"/>
      <c r="G131" s="196">
        <f>O17</f>
        <v>0</v>
      </c>
      <c r="J131" s="11"/>
      <c r="K131" s="3"/>
      <c r="L131" s="3"/>
      <c r="M131" s="3"/>
      <c r="N131" s="3"/>
    </row>
    <row r="132" spans="1:14" ht="12.75">
      <c r="A132" s="195" t="s">
        <v>23</v>
      </c>
      <c r="B132" s="163" t="str">
        <f>Notes!F4</f>
        <v>1930 - 1940</v>
      </c>
      <c r="C132" s="203"/>
      <c r="D132" s="203"/>
      <c r="E132" s="204"/>
      <c r="F132" s="205"/>
      <c r="G132" s="206"/>
      <c r="J132" s="11"/>
      <c r="K132" s="3"/>
      <c r="L132" s="3"/>
      <c r="M132" s="3"/>
      <c r="N132" s="3"/>
    </row>
    <row r="133" spans="1:14" ht="12.75">
      <c r="A133" s="59">
        <v>2</v>
      </c>
      <c r="B133" s="85" t="str">
        <f>Notes!F5</f>
        <v>1940 - 2015</v>
      </c>
      <c r="C133" s="85">
        <f>P14</f>
        <v>0</v>
      </c>
      <c r="D133" s="85">
        <f>P15</f>
        <v>0</v>
      </c>
      <c r="E133" s="197">
        <f>P16</f>
        <v>0</v>
      </c>
      <c r="F133" s="198"/>
      <c r="G133" s="222">
        <f>P17</f>
        <v>0</v>
      </c>
      <c r="J133" s="11"/>
      <c r="K133" s="43"/>
      <c r="L133" s="3"/>
      <c r="M133" s="3"/>
      <c r="N133" s="3"/>
    </row>
    <row r="134" spans="1:14" ht="12.75">
      <c r="A134" s="59" t="s">
        <v>23</v>
      </c>
      <c r="B134" s="86" t="str">
        <f>Notes!F6</f>
        <v>2015 - 2030</v>
      </c>
      <c r="C134" s="203"/>
      <c r="D134" s="203"/>
      <c r="E134" s="204"/>
      <c r="F134" s="205"/>
      <c r="G134" s="223"/>
      <c r="J134" s="11"/>
      <c r="K134" s="3"/>
      <c r="L134" s="3"/>
      <c r="M134" s="3"/>
      <c r="N134" s="3"/>
    </row>
    <row r="135" spans="1:14" ht="13.5" thickBot="1">
      <c r="A135" s="60">
        <v>3</v>
      </c>
      <c r="B135" s="88" t="str">
        <f>Notes!F7</f>
        <v>2030 - 2105</v>
      </c>
      <c r="C135" s="88">
        <f>Q14</f>
        <v>0</v>
      </c>
      <c r="D135" s="88">
        <f>Q15</f>
        <v>0</v>
      </c>
      <c r="E135" s="224">
        <f>Q16</f>
        <v>0</v>
      </c>
      <c r="F135" s="225"/>
      <c r="G135" s="226">
        <f>Q17</f>
        <v>0</v>
      </c>
      <c r="J135" s="3"/>
      <c r="K135" s="3"/>
      <c r="L135" s="3"/>
      <c r="M135" s="3"/>
      <c r="N135" s="3"/>
    </row>
    <row r="136" spans="2:24" ht="12.75">
      <c r="B136" s="1"/>
      <c r="E136"/>
      <c r="G136" s="1"/>
      <c r="J136" s="3"/>
      <c r="K136" s="3"/>
      <c r="L136" s="3"/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2.75">
      <c r="B137" s="1"/>
      <c r="C137" s="8"/>
      <c r="D137" s="8"/>
      <c r="E137" s="3"/>
      <c r="F137" s="3"/>
      <c r="G137" s="8"/>
      <c r="H137" s="3"/>
      <c r="I137" s="3"/>
      <c r="J137" s="3"/>
      <c r="K137" s="3"/>
      <c r="L137" s="3"/>
      <c r="M137" s="3"/>
      <c r="N137" s="3"/>
      <c r="P137" s="11"/>
      <c r="Q137" s="11"/>
      <c r="R137" s="11"/>
      <c r="S137" s="3"/>
      <c r="T137" s="3"/>
      <c r="U137" s="3"/>
      <c r="V137" s="11"/>
      <c r="W137" s="3"/>
      <c r="X137" s="3"/>
    </row>
    <row r="138" spans="2:24" ht="12.75">
      <c r="B138" s="1"/>
      <c r="C138" s="17"/>
      <c r="D138" s="17" t="s">
        <v>61</v>
      </c>
      <c r="E138" s="7"/>
      <c r="F138" s="7">
        <f>Notes!F9</f>
        <v>0</v>
      </c>
      <c r="G138" s="1"/>
      <c r="J138" s="11"/>
      <c r="K138" s="3"/>
      <c r="L138" s="3"/>
      <c r="M138" s="3"/>
      <c r="N138" s="3"/>
      <c r="P138" s="11"/>
      <c r="Q138" s="11"/>
      <c r="R138" s="11"/>
      <c r="S138" s="3"/>
      <c r="T138" s="3"/>
      <c r="U138" s="3"/>
      <c r="V138" s="3"/>
      <c r="W138" s="3"/>
      <c r="X138" s="3"/>
    </row>
    <row r="139" spans="2:24" ht="12.75">
      <c r="B139" s="1"/>
      <c r="C139" s="17"/>
      <c r="D139" s="17" t="s">
        <v>30</v>
      </c>
      <c r="E139" s="7"/>
      <c r="G139" s="1"/>
      <c r="J139" s="38"/>
      <c r="K139" s="411"/>
      <c r="L139" s="411"/>
      <c r="M139" s="3"/>
      <c r="N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38" t="s">
        <v>29</v>
      </c>
      <c r="E140" s="36">
        <f>A20</f>
        <v>39799</v>
      </c>
      <c r="G140" s="1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>
      <c r="A141" s="3"/>
      <c r="B141" s="1"/>
      <c r="E141"/>
      <c r="G141" s="1"/>
      <c r="J141" s="3"/>
      <c r="K141" s="3"/>
      <c r="L141" s="3"/>
      <c r="M141" s="3"/>
      <c r="N141" s="3"/>
      <c r="P141" s="3"/>
      <c r="Q141" s="20">
        <f>E140</f>
        <v>39799</v>
      </c>
      <c r="R141" s="3"/>
      <c r="S141" s="3"/>
      <c r="T141" s="3"/>
      <c r="U141" s="3"/>
      <c r="V141" s="3"/>
      <c r="W141" s="3"/>
      <c r="X141" s="3"/>
    </row>
    <row r="142" spans="1:14" ht="13.5" thickBot="1">
      <c r="A142" s="471" t="s">
        <v>57</v>
      </c>
      <c r="B142" s="472"/>
      <c r="C142" s="472"/>
      <c r="D142" s="472"/>
      <c r="E142" s="472"/>
      <c r="F142" s="472"/>
      <c r="G142" s="473"/>
      <c r="J142" s="3"/>
      <c r="K142" s="3"/>
      <c r="L142" s="3"/>
      <c r="M142" s="3"/>
      <c r="N142" s="3"/>
    </row>
    <row r="143" spans="1:20" ht="12.75">
      <c r="A143" s="61" t="s">
        <v>22</v>
      </c>
      <c r="B143" s="53" t="s">
        <v>24</v>
      </c>
      <c r="C143" s="53" t="s">
        <v>25</v>
      </c>
      <c r="D143" s="53" t="s">
        <v>26</v>
      </c>
      <c r="E143" s="54" t="s">
        <v>27</v>
      </c>
      <c r="F143" s="55"/>
      <c r="G143" s="56" t="s">
        <v>28</v>
      </c>
      <c r="J143" s="3"/>
      <c r="K143" s="3"/>
      <c r="L143" s="3"/>
      <c r="M143" s="3"/>
      <c r="N143" s="61" t="s">
        <v>22</v>
      </c>
      <c r="O143" s="53" t="s">
        <v>24</v>
      </c>
      <c r="P143" s="53" t="s">
        <v>117</v>
      </c>
      <c r="Q143" s="53" t="s">
        <v>118</v>
      </c>
      <c r="R143" s="53" t="s">
        <v>119</v>
      </c>
      <c r="S143" s="53" t="s">
        <v>120</v>
      </c>
      <c r="T143" s="53" t="s">
        <v>121</v>
      </c>
    </row>
    <row r="144" spans="1:20" ht="12.75">
      <c r="A144" s="57">
        <v>1</v>
      </c>
      <c r="B144" s="85" t="str">
        <f>Notes!F3</f>
        <v>1855 - 1930</v>
      </c>
      <c r="C144" s="85">
        <f>C20</f>
        <v>0</v>
      </c>
      <c r="D144" s="85">
        <f>C21</f>
        <v>0</v>
      </c>
      <c r="E144" s="197">
        <f>C22</f>
        <v>0</v>
      </c>
      <c r="F144" s="198"/>
      <c r="G144" s="199">
        <f>C23</f>
        <v>0</v>
      </c>
      <c r="J144" s="3"/>
      <c r="K144" s="3"/>
      <c r="L144" s="3"/>
      <c r="M144" s="3"/>
      <c r="N144" s="57">
        <v>1</v>
      </c>
      <c r="O144" s="85" t="str">
        <f>B144</f>
        <v>1855 - 1930</v>
      </c>
      <c r="P144" s="85">
        <f>C144</f>
        <v>0</v>
      </c>
      <c r="Q144" s="85">
        <f>C153</f>
        <v>0</v>
      </c>
      <c r="R144" s="85">
        <f>C163</f>
        <v>0</v>
      </c>
      <c r="S144" s="85">
        <f>C173</f>
        <v>0</v>
      </c>
      <c r="T144" s="85">
        <f>C183</f>
        <v>0</v>
      </c>
    </row>
    <row r="145" spans="1:20" ht="12.75">
      <c r="A145" s="283" t="s">
        <v>23</v>
      </c>
      <c r="B145" s="85" t="str">
        <f>Notes!F4</f>
        <v>1930 - 1940</v>
      </c>
      <c r="C145" s="203"/>
      <c r="D145" s="203"/>
      <c r="E145" s="204"/>
      <c r="F145" s="205"/>
      <c r="G145" s="206"/>
      <c r="J145" s="3"/>
      <c r="K145" s="3"/>
      <c r="L145" s="3"/>
      <c r="M145" s="3"/>
      <c r="N145" s="283" t="s">
        <v>23</v>
      </c>
      <c r="O145" s="85" t="str">
        <f>B145</f>
        <v>1930 - 1940</v>
      </c>
      <c r="P145" s="203"/>
      <c r="Q145" s="203"/>
      <c r="R145" s="204"/>
      <c r="S145" s="205"/>
      <c r="T145" s="206"/>
    </row>
    <row r="146" spans="1:20" ht="13.5" thickBot="1">
      <c r="A146" s="58">
        <v>2</v>
      </c>
      <c r="B146" s="87" t="str">
        <f>Notes!F5</f>
        <v>1940 - 2015</v>
      </c>
      <c r="C146" s="87">
        <f>D20</f>
        <v>0</v>
      </c>
      <c r="D146" s="87">
        <f>D21</f>
        <v>0</v>
      </c>
      <c r="E146" s="200">
        <f>D22</f>
        <v>0</v>
      </c>
      <c r="F146" s="201"/>
      <c r="G146" s="202">
        <f>D23</f>
        <v>0</v>
      </c>
      <c r="J146" s="3"/>
      <c r="K146" s="3"/>
      <c r="L146" s="3"/>
      <c r="M146" s="3"/>
      <c r="N146" s="58">
        <v>2</v>
      </c>
      <c r="O146" s="87" t="str">
        <f>B146</f>
        <v>1940 - 2015</v>
      </c>
      <c r="P146" s="87">
        <f>C146</f>
        <v>0</v>
      </c>
      <c r="Q146" s="87">
        <f>C155</f>
        <v>0</v>
      </c>
      <c r="R146" s="87">
        <f>C165</f>
        <v>0</v>
      </c>
      <c r="S146" s="87">
        <f>C175</f>
        <v>0</v>
      </c>
      <c r="T146" s="87">
        <f>C185</f>
        <v>0</v>
      </c>
    </row>
    <row r="147" spans="1:20" ht="13.5" thickBot="1">
      <c r="A147" s="57" t="s">
        <v>23</v>
      </c>
      <c r="B147" s="87" t="str">
        <f>Notes!F6</f>
        <v>2015 - 2030</v>
      </c>
      <c r="C147" s="203"/>
      <c r="D147" s="203"/>
      <c r="E147" s="204"/>
      <c r="F147" s="205"/>
      <c r="G147" s="206"/>
      <c r="J147" s="3"/>
      <c r="K147" s="3"/>
      <c r="L147" s="3"/>
      <c r="M147" s="3"/>
      <c r="N147" s="57" t="s">
        <v>23</v>
      </c>
      <c r="O147" s="87" t="str">
        <f>B147</f>
        <v>2015 - 2030</v>
      </c>
      <c r="P147" s="203"/>
      <c r="Q147" s="203"/>
      <c r="R147" s="203"/>
      <c r="S147" s="203"/>
      <c r="T147" s="203"/>
    </row>
    <row r="148" spans="1:20" ht="13.5" thickBot="1">
      <c r="A148" s="58">
        <v>3</v>
      </c>
      <c r="B148" s="87" t="str">
        <f>Notes!F7</f>
        <v>2030 - 2105</v>
      </c>
      <c r="C148" s="87">
        <f>E20</f>
        <v>0</v>
      </c>
      <c r="D148" s="87">
        <f>E21</f>
        <v>0</v>
      </c>
      <c r="E148" s="200">
        <f>E22</f>
        <v>0</v>
      </c>
      <c r="F148" s="201"/>
      <c r="G148" s="202">
        <f>E23</f>
        <v>0</v>
      </c>
      <c r="J148" s="3"/>
      <c r="K148" s="3"/>
      <c r="L148" s="3"/>
      <c r="M148" s="3"/>
      <c r="N148" s="58">
        <v>3</v>
      </c>
      <c r="O148" s="87" t="str">
        <f>B148</f>
        <v>2030 - 2105</v>
      </c>
      <c r="P148" s="87">
        <f>C148</f>
        <v>0</v>
      </c>
      <c r="Q148" s="87">
        <f>C157</f>
        <v>0</v>
      </c>
      <c r="R148" s="87">
        <f>C167</f>
        <v>0</v>
      </c>
      <c r="S148" s="87">
        <f>C177</f>
        <v>0</v>
      </c>
      <c r="T148" s="87">
        <f>C187</f>
        <v>0</v>
      </c>
    </row>
    <row r="149" spans="3:12" ht="12.75">
      <c r="C149"/>
      <c r="D149"/>
      <c r="E149"/>
      <c r="J149" s="3"/>
      <c r="K149" s="3"/>
      <c r="L149" s="3"/>
    </row>
    <row r="150" spans="1:14" ht="12.75">
      <c r="A150" s="7"/>
      <c r="B150" s="24"/>
      <c r="C150" s="24"/>
      <c r="D150" s="24"/>
      <c r="E150" s="5"/>
      <c r="F150" s="5"/>
      <c r="G150" s="24"/>
      <c r="J150" s="3"/>
      <c r="K150" s="3"/>
      <c r="L150" s="3"/>
      <c r="M150" s="3"/>
      <c r="N150" s="3"/>
    </row>
    <row r="151" spans="1:14" ht="13.5" thickBot="1">
      <c r="A151" s="474" t="s">
        <v>58</v>
      </c>
      <c r="B151" s="475"/>
      <c r="C151" s="475"/>
      <c r="D151" s="475"/>
      <c r="E151" s="475"/>
      <c r="F151" s="475"/>
      <c r="G151" s="476"/>
      <c r="J151" s="3"/>
      <c r="K151" s="3"/>
      <c r="L151" s="3"/>
      <c r="M151" s="3"/>
      <c r="N151" s="3"/>
    </row>
    <row r="152" spans="1:14" ht="12.75">
      <c r="A152" s="166" t="s">
        <v>22</v>
      </c>
      <c r="B152" s="167" t="s">
        <v>24</v>
      </c>
      <c r="C152" s="167" t="s">
        <v>25</v>
      </c>
      <c r="D152" s="167" t="s">
        <v>26</v>
      </c>
      <c r="E152" s="168" t="s">
        <v>27</v>
      </c>
      <c r="F152" s="169"/>
      <c r="G152" s="170" t="s">
        <v>28</v>
      </c>
      <c r="J152" s="3"/>
      <c r="K152" s="3"/>
      <c r="L152" s="3"/>
      <c r="M152" s="3"/>
      <c r="N152" s="3"/>
    </row>
    <row r="153" spans="1:14" ht="12.75">
      <c r="A153" s="171">
        <v>1</v>
      </c>
      <c r="B153" s="85" t="str">
        <f>Notes!F3</f>
        <v>1855 - 1930</v>
      </c>
      <c r="C153" s="85">
        <f>F20</f>
        <v>0</v>
      </c>
      <c r="D153" s="85">
        <f>F21</f>
        <v>0</v>
      </c>
      <c r="E153" s="197">
        <f>F22</f>
        <v>0</v>
      </c>
      <c r="F153" s="198"/>
      <c r="G153" s="207">
        <f>F23</f>
        <v>0</v>
      </c>
      <c r="J153" s="3"/>
      <c r="K153" s="3"/>
      <c r="L153" s="3"/>
      <c r="M153" s="3"/>
      <c r="N153" s="3"/>
    </row>
    <row r="154" spans="1:14" ht="12.75">
      <c r="A154" s="171" t="s">
        <v>23</v>
      </c>
      <c r="B154" s="85" t="str">
        <f>Notes!F4</f>
        <v>1930 - 1940</v>
      </c>
      <c r="C154" s="203"/>
      <c r="D154" s="203"/>
      <c r="E154" s="204"/>
      <c r="F154" s="205"/>
      <c r="G154" s="206"/>
      <c r="J154" s="3"/>
      <c r="K154" s="3"/>
      <c r="L154" s="3"/>
      <c r="M154" s="3"/>
      <c r="N154" s="3"/>
    </row>
    <row r="155" spans="1:14" ht="12.75">
      <c r="A155" s="172">
        <v>2</v>
      </c>
      <c r="B155" s="85" t="str">
        <f>Notes!F5</f>
        <v>1940 - 2015</v>
      </c>
      <c r="C155" s="85">
        <f>G20</f>
        <v>0</v>
      </c>
      <c r="D155" s="85">
        <f>G21</f>
        <v>0</v>
      </c>
      <c r="E155" s="197">
        <f>G22</f>
        <v>0</v>
      </c>
      <c r="F155" s="198"/>
      <c r="G155" s="207">
        <f>G23</f>
        <v>0</v>
      </c>
      <c r="J155" s="3"/>
      <c r="K155" s="3"/>
      <c r="L155" s="3"/>
      <c r="M155" s="3"/>
      <c r="N155" s="3"/>
    </row>
    <row r="156" spans="1:14" ht="12.75">
      <c r="A156" s="172" t="s">
        <v>23</v>
      </c>
      <c r="B156" s="86" t="str">
        <f>Notes!F6</f>
        <v>2015 - 2030</v>
      </c>
      <c r="C156" s="203"/>
      <c r="D156" s="203"/>
      <c r="E156" s="204"/>
      <c r="F156" s="205"/>
      <c r="G156" s="208"/>
      <c r="J156" s="3"/>
      <c r="K156" s="3"/>
      <c r="L156" s="3"/>
      <c r="M156" s="3"/>
      <c r="N156" s="3"/>
    </row>
    <row r="157" spans="1:14" ht="13.5" thickBot="1">
      <c r="A157" s="173">
        <v>3</v>
      </c>
      <c r="B157" s="174" t="str">
        <f>Notes!F7</f>
        <v>2030 - 2105</v>
      </c>
      <c r="C157" s="174">
        <f>H20</f>
        <v>0</v>
      </c>
      <c r="D157" s="174">
        <f>H21</f>
        <v>0</v>
      </c>
      <c r="E157" s="209">
        <f>H22</f>
        <v>0</v>
      </c>
      <c r="F157" s="210"/>
      <c r="G157" s="211">
        <f>H23</f>
        <v>0</v>
      </c>
      <c r="J157" s="3"/>
      <c r="K157" s="3"/>
      <c r="L157" s="3"/>
      <c r="M157" s="3"/>
      <c r="N157" s="3"/>
    </row>
    <row r="158" spans="1:14" ht="12.75">
      <c r="A158" s="14"/>
      <c r="B158" s="26"/>
      <c r="C158" s="42"/>
      <c r="D158" s="42"/>
      <c r="E158" s="43"/>
      <c r="F158" s="43"/>
      <c r="G158" s="42"/>
      <c r="J158" s="3"/>
      <c r="K158" s="3"/>
      <c r="L158" s="3"/>
      <c r="M158" s="3"/>
      <c r="N158" s="3"/>
    </row>
    <row r="159" spans="1:14" ht="12.75">
      <c r="A159" s="14"/>
      <c r="B159" s="26"/>
      <c r="C159" s="8"/>
      <c r="D159" s="8"/>
      <c r="E159" s="3"/>
      <c r="F159" s="3"/>
      <c r="G159" s="8"/>
      <c r="J159" s="3"/>
      <c r="K159" s="3"/>
      <c r="L159" s="3"/>
      <c r="M159" s="3"/>
      <c r="N159" s="3"/>
    </row>
    <row r="160" spans="1:14" ht="12.75">
      <c r="A160" s="7"/>
      <c r="B160" s="24"/>
      <c r="C160" s="24"/>
      <c r="D160" s="24"/>
      <c r="E160" s="5"/>
      <c r="F160" s="5"/>
      <c r="G160" s="24"/>
      <c r="J160" s="3"/>
      <c r="K160" s="3"/>
      <c r="L160" s="3"/>
      <c r="M160" s="3"/>
      <c r="N160" s="3"/>
    </row>
    <row r="161" spans="1:14" ht="13.5" thickBot="1">
      <c r="A161" s="477" t="s">
        <v>59</v>
      </c>
      <c r="B161" s="478"/>
      <c r="C161" s="478"/>
      <c r="D161" s="478"/>
      <c r="E161" s="478"/>
      <c r="F161" s="478"/>
      <c r="G161" s="479"/>
      <c r="J161" s="3"/>
      <c r="K161" s="3"/>
      <c r="L161" s="3"/>
      <c r="M161" s="3"/>
      <c r="N161" s="3"/>
    </row>
    <row r="162" spans="1:14" ht="12.75">
      <c r="A162" s="175" t="s">
        <v>22</v>
      </c>
      <c r="B162" s="176" t="s">
        <v>24</v>
      </c>
      <c r="C162" s="176" t="s">
        <v>25</v>
      </c>
      <c r="D162" s="176" t="s">
        <v>26</v>
      </c>
      <c r="E162" s="177" t="s">
        <v>27</v>
      </c>
      <c r="F162" s="178"/>
      <c r="G162" s="179" t="s">
        <v>28</v>
      </c>
      <c r="J162" s="11"/>
      <c r="K162" s="3"/>
      <c r="L162" s="3"/>
      <c r="M162" s="3"/>
      <c r="N162" s="3"/>
    </row>
    <row r="163" spans="1:14" ht="12.75">
      <c r="A163" s="180">
        <v>1</v>
      </c>
      <c r="B163" s="163" t="str">
        <f>Notes!F3</f>
        <v>1855 - 1930</v>
      </c>
      <c r="C163" s="163">
        <f>I20</f>
        <v>0</v>
      </c>
      <c r="D163" s="163">
        <f>I21</f>
        <v>0</v>
      </c>
      <c r="E163" s="164">
        <f>I22</f>
        <v>0</v>
      </c>
      <c r="F163" s="165"/>
      <c r="G163" s="194">
        <f>I23</f>
        <v>0</v>
      </c>
      <c r="J163" s="11"/>
      <c r="K163" s="3"/>
      <c r="L163" s="3"/>
      <c r="M163" s="3"/>
      <c r="N163" s="3"/>
    </row>
    <row r="164" spans="1:14" ht="12.75">
      <c r="A164" s="180" t="s">
        <v>23</v>
      </c>
      <c r="B164" s="163" t="str">
        <f>Notes!F4</f>
        <v>1930 - 1940</v>
      </c>
      <c r="C164" s="203"/>
      <c r="D164" s="203"/>
      <c r="E164" s="204"/>
      <c r="F164" s="205"/>
      <c r="G164" s="206"/>
      <c r="J164" s="11"/>
      <c r="K164" s="3"/>
      <c r="L164" s="3"/>
      <c r="M164" s="3"/>
      <c r="N164" s="3"/>
    </row>
    <row r="165" spans="1:14" ht="12.75">
      <c r="A165" s="181">
        <v>2</v>
      </c>
      <c r="B165" s="85" t="str">
        <f>Notes!F5</f>
        <v>1940 - 2015</v>
      </c>
      <c r="C165" s="85">
        <f>J20</f>
        <v>0</v>
      </c>
      <c r="D165" s="85">
        <f>J21</f>
        <v>0</v>
      </c>
      <c r="E165" s="197">
        <f>J22</f>
        <v>0</v>
      </c>
      <c r="F165" s="198"/>
      <c r="G165" s="212">
        <f>J23</f>
        <v>0</v>
      </c>
      <c r="J165" s="500"/>
      <c r="K165" s="501"/>
      <c r="L165" s="501"/>
      <c r="M165" s="3"/>
      <c r="N165" s="3"/>
    </row>
    <row r="166" spans="1:14" ht="12.75">
      <c r="A166" s="181" t="s">
        <v>23</v>
      </c>
      <c r="B166" s="86" t="str">
        <f>Notes!F6</f>
        <v>2015 - 2030</v>
      </c>
      <c r="C166" s="203"/>
      <c r="D166" s="203"/>
      <c r="E166" s="204"/>
      <c r="F166" s="205"/>
      <c r="G166" s="213"/>
      <c r="J166" s="11"/>
      <c r="K166" s="43"/>
      <c r="L166" s="3"/>
      <c r="M166" s="3"/>
      <c r="N166" s="3"/>
    </row>
    <row r="167" spans="1:14" ht="13.5" thickBot="1">
      <c r="A167" s="182">
        <v>3</v>
      </c>
      <c r="B167" s="183" t="str">
        <f>Notes!F7</f>
        <v>2030 - 2105</v>
      </c>
      <c r="C167" s="183">
        <f>K20</f>
        <v>0</v>
      </c>
      <c r="D167" s="183">
        <f>K21</f>
        <v>0</v>
      </c>
      <c r="E167" s="214">
        <f>K22</f>
        <v>0</v>
      </c>
      <c r="F167" s="215"/>
      <c r="G167" s="216">
        <f>K23</f>
        <v>0</v>
      </c>
      <c r="J167" s="11"/>
      <c r="K167" s="288"/>
      <c r="L167" s="3"/>
      <c r="M167" s="3"/>
      <c r="N167" s="3"/>
    </row>
    <row r="168" spans="1:14" ht="12.75">
      <c r="A168" s="14"/>
      <c r="B168" s="26"/>
      <c r="C168" s="42"/>
      <c r="D168" s="42"/>
      <c r="E168" s="43"/>
      <c r="F168" s="43"/>
      <c r="G168" s="42"/>
      <c r="J168" s="11"/>
      <c r="K168" s="43"/>
      <c r="L168" s="3"/>
      <c r="M168" s="3"/>
      <c r="N168" s="3"/>
    </row>
    <row r="169" spans="1:14" ht="12.75">
      <c r="A169" s="14"/>
      <c r="B169" s="26"/>
      <c r="C169" s="8"/>
      <c r="D169" s="8"/>
      <c r="E169" s="3"/>
      <c r="F169" s="3"/>
      <c r="G169" s="8"/>
      <c r="J169" s="11"/>
      <c r="K169" s="11"/>
      <c r="L169" s="3"/>
      <c r="M169" s="3"/>
      <c r="N169" s="3"/>
    </row>
    <row r="170" spans="1:14" ht="12.75">
      <c r="A170" s="7"/>
      <c r="B170" s="24"/>
      <c r="C170" s="24"/>
      <c r="D170" s="24"/>
      <c r="E170" s="5"/>
      <c r="F170" s="5"/>
      <c r="G170" s="24"/>
      <c r="J170" s="11"/>
      <c r="K170" s="3"/>
      <c r="L170" s="3"/>
      <c r="M170" s="3"/>
      <c r="N170" s="3"/>
    </row>
    <row r="171" spans="1:14" ht="13.5" thickBot="1">
      <c r="A171" s="442" t="s">
        <v>60</v>
      </c>
      <c r="B171" s="466"/>
      <c r="C171" s="466"/>
      <c r="D171" s="466"/>
      <c r="E171" s="466"/>
      <c r="F171" s="466"/>
      <c r="G171" s="467"/>
      <c r="J171" s="261"/>
      <c r="K171" s="3"/>
      <c r="L171" s="3"/>
      <c r="M171" s="3"/>
      <c r="N171" s="3"/>
    </row>
    <row r="172" spans="1:14" ht="12.75">
      <c r="A172" s="184" t="s">
        <v>22</v>
      </c>
      <c r="B172" s="185" t="s">
        <v>24</v>
      </c>
      <c r="C172" s="185" t="s">
        <v>25</v>
      </c>
      <c r="D172" s="185" t="s">
        <v>26</v>
      </c>
      <c r="E172" s="186" t="s">
        <v>27</v>
      </c>
      <c r="F172" s="187"/>
      <c r="G172" s="188" t="s">
        <v>28</v>
      </c>
      <c r="J172" s="11"/>
      <c r="K172" s="262"/>
      <c r="L172" s="3"/>
      <c r="M172" s="3"/>
      <c r="N172" s="3"/>
    </row>
    <row r="173" spans="1:14" ht="12.75">
      <c r="A173" s="192">
        <v>1</v>
      </c>
      <c r="B173" s="163" t="str">
        <f>Notes!F3</f>
        <v>1855 - 1930</v>
      </c>
      <c r="C173" s="163">
        <f>L20</f>
        <v>0</v>
      </c>
      <c r="D173" s="163">
        <f>L21</f>
        <v>0</v>
      </c>
      <c r="E173" s="164">
        <f>L22</f>
        <v>0</v>
      </c>
      <c r="F173" s="165"/>
      <c r="G173" s="193">
        <f>L23</f>
        <v>0</v>
      </c>
      <c r="J173" s="11"/>
      <c r="K173" s="263"/>
      <c r="L173" s="3"/>
      <c r="M173" s="3"/>
      <c r="N173" s="3"/>
    </row>
    <row r="174" spans="1:14" ht="12.75">
      <c r="A174" s="192" t="s">
        <v>23</v>
      </c>
      <c r="B174" s="163" t="str">
        <f>Notes!F4</f>
        <v>1930 - 1940</v>
      </c>
      <c r="C174" s="203"/>
      <c r="D174" s="203"/>
      <c r="E174" s="204"/>
      <c r="F174" s="205"/>
      <c r="G174" s="206"/>
      <c r="J174" s="11"/>
      <c r="K174" s="263"/>
      <c r="L174" s="3"/>
      <c r="M174" s="3"/>
      <c r="N174" s="3"/>
    </row>
    <row r="175" spans="1:14" ht="12.75">
      <c r="A175" s="189">
        <v>2</v>
      </c>
      <c r="B175" s="85" t="str">
        <f>Notes!F5</f>
        <v>1940 - 2015</v>
      </c>
      <c r="C175" s="85">
        <f>M20</f>
        <v>0</v>
      </c>
      <c r="D175" s="85">
        <f>M21</f>
        <v>0</v>
      </c>
      <c r="E175" s="197">
        <f>M22</f>
        <v>0</v>
      </c>
      <c r="F175" s="198"/>
      <c r="G175" s="217">
        <f>M23</f>
        <v>0</v>
      </c>
      <c r="J175" s="11"/>
      <c r="K175" s="262"/>
      <c r="L175" s="3"/>
      <c r="M175" s="3"/>
      <c r="N175" s="3"/>
    </row>
    <row r="176" spans="1:14" ht="12.75">
      <c r="A176" s="189" t="s">
        <v>23</v>
      </c>
      <c r="B176" s="86" t="str">
        <f>Notes!F6</f>
        <v>2015 - 2030</v>
      </c>
      <c r="C176" s="203"/>
      <c r="D176" s="203"/>
      <c r="E176" s="204"/>
      <c r="F176" s="205"/>
      <c r="G176" s="218"/>
      <c r="J176" s="11"/>
      <c r="K176" s="263"/>
      <c r="L176" s="3"/>
      <c r="M176" s="3"/>
      <c r="N176" s="3"/>
    </row>
    <row r="177" spans="1:14" ht="13.5" thickBot="1">
      <c r="A177" s="190">
        <v>3</v>
      </c>
      <c r="B177" s="191" t="str">
        <f>Notes!F7</f>
        <v>2030 - 2105</v>
      </c>
      <c r="C177" s="191">
        <f>N20</f>
        <v>0</v>
      </c>
      <c r="D177" s="191">
        <f>N21</f>
        <v>0</v>
      </c>
      <c r="E177" s="219">
        <f>N22</f>
        <v>0</v>
      </c>
      <c r="F177" s="220"/>
      <c r="G177" s="221">
        <f>N23</f>
        <v>0</v>
      </c>
      <c r="J177" s="3"/>
      <c r="K177" s="263"/>
      <c r="L177" s="3"/>
      <c r="M177" s="3"/>
      <c r="N177" s="3"/>
    </row>
    <row r="178" spans="1:14" ht="12.75">
      <c r="A178" s="50"/>
      <c r="B178" s="89"/>
      <c r="C178" s="42"/>
      <c r="D178" s="42"/>
      <c r="E178" s="43"/>
      <c r="F178" s="43"/>
      <c r="G178" s="42"/>
      <c r="J178" s="440"/>
      <c r="K178" s="440"/>
      <c r="L178" s="440"/>
      <c r="M178" s="3"/>
      <c r="N178" s="3"/>
    </row>
    <row r="179" spans="1:14" ht="12.75">
      <c r="A179" s="50"/>
      <c r="B179" s="89"/>
      <c r="C179" s="42"/>
      <c r="D179" s="42"/>
      <c r="E179" s="43"/>
      <c r="F179" s="43"/>
      <c r="G179" s="42"/>
      <c r="J179" s="441"/>
      <c r="K179" s="441"/>
      <c r="L179" s="441"/>
      <c r="M179" s="3"/>
      <c r="N179" s="3"/>
    </row>
    <row r="180" spans="1:14" ht="12.75">
      <c r="A180" s="14"/>
      <c r="B180" s="26"/>
      <c r="C180" s="28"/>
      <c r="D180" s="28"/>
      <c r="E180" s="29"/>
      <c r="F180" s="29"/>
      <c r="G180" s="28"/>
      <c r="J180" s="440"/>
      <c r="K180" s="440"/>
      <c r="L180" s="440"/>
      <c r="M180" s="3"/>
      <c r="N180" s="3"/>
    </row>
    <row r="181" spans="1:14" ht="13.5" thickBot="1">
      <c r="A181" s="468" t="s">
        <v>86</v>
      </c>
      <c r="B181" s="469"/>
      <c r="C181" s="469"/>
      <c r="D181" s="469"/>
      <c r="E181" s="469"/>
      <c r="F181" s="469"/>
      <c r="G181" s="470"/>
      <c r="J181" s="446"/>
      <c r="K181" s="446"/>
      <c r="L181" s="446"/>
      <c r="M181" s="3"/>
      <c r="N181" s="3"/>
    </row>
    <row r="182" spans="1:14" ht="12.75">
      <c r="A182" s="67" t="s">
        <v>22</v>
      </c>
      <c r="B182" s="62" t="s">
        <v>24</v>
      </c>
      <c r="C182" s="62" t="s">
        <v>25</v>
      </c>
      <c r="D182" s="62" t="s">
        <v>26</v>
      </c>
      <c r="E182" s="63" t="s">
        <v>27</v>
      </c>
      <c r="F182" s="64"/>
      <c r="G182" s="65" t="s">
        <v>28</v>
      </c>
      <c r="J182" s="11"/>
      <c r="K182" s="3"/>
      <c r="L182" s="3"/>
      <c r="M182" s="3"/>
      <c r="N182" s="3"/>
    </row>
    <row r="183" spans="1:14" ht="12.75">
      <c r="A183" s="195">
        <v>1</v>
      </c>
      <c r="B183" s="163" t="str">
        <f>Notes!F3</f>
        <v>1855 - 1930</v>
      </c>
      <c r="C183" s="163">
        <f>O20</f>
        <v>0</v>
      </c>
      <c r="D183" s="163">
        <f>O21</f>
        <v>0</v>
      </c>
      <c r="E183" s="164">
        <f>O22</f>
        <v>0</v>
      </c>
      <c r="F183" s="165"/>
      <c r="G183" s="196">
        <f>O23</f>
        <v>0</v>
      </c>
      <c r="J183" s="11"/>
      <c r="K183" s="3"/>
      <c r="L183" s="3"/>
      <c r="M183" s="3"/>
      <c r="N183" s="3"/>
    </row>
    <row r="184" spans="1:14" ht="12.75">
      <c r="A184" s="195" t="s">
        <v>23</v>
      </c>
      <c r="B184" s="163" t="str">
        <f>Notes!F4</f>
        <v>1930 - 1940</v>
      </c>
      <c r="C184" s="203"/>
      <c r="D184" s="203"/>
      <c r="E184" s="204"/>
      <c r="F184" s="205"/>
      <c r="G184" s="206"/>
      <c r="J184" s="11"/>
      <c r="K184" s="3"/>
      <c r="L184" s="3"/>
      <c r="M184" s="3"/>
      <c r="N184" s="3"/>
    </row>
    <row r="185" spans="1:14" ht="12.75">
      <c r="A185" s="59">
        <v>2</v>
      </c>
      <c r="B185" s="85" t="str">
        <f>Notes!F5</f>
        <v>1940 - 2015</v>
      </c>
      <c r="C185" s="85">
        <f>P20</f>
        <v>0</v>
      </c>
      <c r="D185" s="85">
        <f>P21</f>
        <v>0</v>
      </c>
      <c r="E185" s="197">
        <f>P22</f>
        <v>0</v>
      </c>
      <c r="F185" s="198"/>
      <c r="G185" s="222">
        <f>P23</f>
        <v>0</v>
      </c>
      <c r="J185" s="11"/>
      <c r="K185" s="43"/>
      <c r="L185" s="3"/>
      <c r="M185" s="3"/>
      <c r="N185" s="3"/>
    </row>
    <row r="186" spans="1:14" ht="12.75">
      <c r="A186" s="59" t="s">
        <v>23</v>
      </c>
      <c r="B186" s="86" t="str">
        <f>Notes!F6</f>
        <v>2015 - 2030</v>
      </c>
      <c r="C186" s="203"/>
      <c r="D186" s="203"/>
      <c r="E186" s="204"/>
      <c r="F186" s="205"/>
      <c r="G186" s="223"/>
      <c r="J186" s="11"/>
      <c r="K186" s="3"/>
      <c r="L186" s="3"/>
      <c r="M186" s="3"/>
      <c r="N186" s="3"/>
    </row>
    <row r="187" spans="1:14" ht="13.5" thickBot="1">
      <c r="A187" s="60">
        <v>3</v>
      </c>
      <c r="B187" s="88" t="str">
        <f>Notes!F7</f>
        <v>2030 - 2105</v>
      </c>
      <c r="C187" s="88">
        <f>Q20</f>
        <v>0</v>
      </c>
      <c r="D187" s="88">
        <f>Q21</f>
        <v>0</v>
      </c>
      <c r="E187" s="224">
        <f>Q22</f>
        <v>0</v>
      </c>
      <c r="F187" s="225"/>
      <c r="G187" s="226">
        <f>Q23</f>
        <v>0</v>
      </c>
      <c r="J187" s="3"/>
      <c r="K187" s="3"/>
      <c r="L187" s="3"/>
      <c r="M187" s="3"/>
      <c r="N187" s="3"/>
    </row>
    <row r="188" spans="1:15" ht="12.75">
      <c r="A188" s="3"/>
      <c r="B188" s="3"/>
      <c r="C188" s="8"/>
      <c r="D188" s="8"/>
      <c r="E188" s="8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8"/>
      <c r="D190" s="8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8"/>
      <c r="D191" s="8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24" ht="12.75">
      <c r="B193" s="1"/>
      <c r="C193" s="17"/>
      <c r="D193" s="17" t="s">
        <v>61</v>
      </c>
      <c r="E193" s="7"/>
      <c r="F193" s="7">
        <f>Notes!F9</f>
        <v>0</v>
      </c>
      <c r="G193" s="1"/>
      <c r="J193" s="11"/>
      <c r="K193" s="3"/>
      <c r="L193" s="3"/>
      <c r="M193" s="3"/>
      <c r="N193" s="3"/>
      <c r="P193" s="11"/>
      <c r="Q193" s="11"/>
      <c r="R193" s="11"/>
      <c r="S193" s="3"/>
      <c r="T193" s="3"/>
      <c r="U193" s="3"/>
      <c r="V193" s="3"/>
      <c r="W193" s="3"/>
      <c r="X193" s="3"/>
    </row>
    <row r="194" spans="2:24" ht="12.75">
      <c r="B194" s="1"/>
      <c r="C194" s="17"/>
      <c r="D194" s="17" t="s">
        <v>30</v>
      </c>
      <c r="E194" s="7"/>
      <c r="G194" s="1"/>
      <c r="J194" s="38"/>
      <c r="K194" s="411"/>
      <c r="L194" s="411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2:24" ht="12.75">
      <c r="B195" s="1"/>
      <c r="C195" s="17"/>
      <c r="D195" s="38" t="s">
        <v>29</v>
      </c>
      <c r="E195" s="36">
        <f>A26</f>
        <v>39806</v>
      </c>
      <c r="G195" s="1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3"/>
      <c r="B196" s="1"/>
      <c r="E196"/>
      <c r="G196" s="1"/>
      <c r="J196" s="3"/>
      <c r="K196" s="3"/>
      <c r="L196" s="3"/>
      <c r="M196" s="3"/>
      <c r="N196" s="3"/>
      <c r="P196" s="3"/>
      <c r="Q196" s="20">
        <f>E195</f>
        <v>39806</v>
      </c>
      <c r="R196" s="3"/>
      <c r="S196" s="3"/>
      <c r="T196" s="3"/>
      <c r="U196" s="3"/>
      <c r="V196" s="3"/>
      <c r="W196" s="3"/>
      <c r="X196" s="3"/>
    </row>
    <row r="197" spans="1:14" ht="13.5" thickBot="1">
      <c r="A197" s="471" t="s">
        <v>57</v>
      </c>
      <c r="B197" s="472"/>
      <c r="C197" s="472"/>
      <c r="D197" s="472"/>
      <c r="E197" s="472"/>
      <c r="F197" s="472"/>
      <c r="G197" s="473"/>
      <c r="J197" s="3"/>
      <c r="K197" s="3"/>
      <c r="L197" s="3"/>
      <c r="M197" s="3"/>
      <c r="N197" s="3"/>
    </row>
    <row r="198" spans="1:20" ht="12.75">
      <c r="A198" s="61" t="s">
        <v>22</v>
      </c>
      <c r="B198" s="53" t="s">
        <v>24</v>
      </c>
      <c r="C198" s="53" t="s">
        <v>25</v>
      </c>
      <c r="D198" s="53" t="s">
        <v>26</v>
      </c>
      <c r="E198" s="54" t="s">
        <v>27</v>
      </c>
      <c r="F198" s="55"/>
      <c r="G198" s="56" t="s">
        <v>28</v>
      </c>
      <c r="J198" s="3"/>
      <c r="K198" s="3"/>
      <c r="L198" s="3"/>
      <c r="M198" s="3"/>
      <c r="N198" s="61" t="s">
        <v>22</v>
      </c>
      <c r="O198" s="53" t="s">
        <v>24</v>
      </c>
      <c r="P198" s="53" t="s">
        <v>117</v>
      </c>
      <c r="Q198" s="53" t="s">
        <v>118</v>
      </c>
      <c r="R198" s="53" t="s">
        <v>119</v>
      </c>
      <c r="S198" s="53" t="s">
        <v>120</v>
      </c>
      <c r="T198" s="53" t="s">
        <v>121</v>
      </c>
    </row>
    <row r="199" spans="1:20" ht="12.75">
      <c r="A199" s="57">
        <v>1</v>
      </c>
      <c r="B199" s="85" t="str">
        <f>Notes!F3</f>
        <v>1855 - 1930</v>
      </c>
      <c r="C199" s="85">
        <f>C26</f>
        <v>0</v>
      </c>
      <c r="D199" s="85">
        <f>C27</f>
        <v>0</v>
      </c>
      <c r="E199" s="197">
        <f>C28</f>
        <v>0</v>
      </c>
      <c r="F199" s="198"/>
      <c r="G199" s="199">
        <f>C29</f>
        <v>0</v>
      </c>
      <c r="J199" s="3"/>
      <c r="K199" s="3"/>
      <c r="L199" s="3"/>
      <c r="M199" s="3"/>
      <c r="N199" s="57">
        <v>1</v>
      </c>
      <c r="O199" s="85" t="str">
        <f>B199</f>
        <v>1855 - 1930</v>
      </c>
      <c r="P199" s="85">
        <f>C199</f>
        <v>0</v>
      </c>
      <c r="Q199" s="85">
        <f>C208</f>
        <v>0</v>
      </c>
      <c r="R199" s="85">
        <f>C218</f>
        <v>0</v>
      </c>
      <c r="S199" s="85">
        <f>C228</f>
        <v>0</v>
      </c>
      <c r="T199" s="85">
        <f>C238</f>
        <v>0</v>
      </c>
    </row>
    <row r="200" spans="1:20" ht="12.75">
      <c r="A200" s="283" t="s">
        <v>23</v>
      </c>
      <c r="B200" s="85" t="str">
        <f>Notes!F4</f>
        <v>1930 - 1940</v>
      </c>
      <c r="C200" s="203"/>
      <c r="D200" s="203"/>
      <c r="E200" s="204"/>
      <c r="F200" s="205"/>
      <c r="G200" s="206"/>
      <c r="J200" s="3"/>
      <c r="K200" s="3"/>
      <c r="L200" s="3"/>
      <c r="M200" s="3"/>
      <c r="N200" s="283" t="s">
        <v>23</v>
      </c>
      <c r="O200" s="85" t="str">
        <f>B200</f>
        <v>1930 - 1940</v>
      </c>
      <c r="P200" s="203"/>
      <c r="Q200" s="203"/>
      <c r="R200" s="204"/>
      <c r="S200" s="205"/>
      <c r="T200" s="206"/>
    </row>
    <row r="201" spans="1:20" ht="13.5" thickBot="1">
      <c r="A201" s="58">
        <v>2</v>
      </c>
      <c r="B201" s="87" t="str">
        <f>Notes!F5</f>
        <v>1940 - 2015</v>
      </c>
      <c r="C201" s="87">
        <f>D26</f>
        <v>0</v>
      </c>
      <c r="D201" s="87">
        <f>D27</f>
        <v>0</v>
      </c>
      <c r="E201" s="200">
        <f>D28</f>
        <v>0</v>
      </c>
      <c r="F201" s="201"/>
      <c r="G201" s="202">
        <f>D29</f>
        <v>0</v>
      </c>
      <c r="J201" s="3"/>
      <c r="K201" s="3"/>
      <c r="L201" s="3"/>
      <c r="M201" s="3"/>
      <c r="N201" s="58">
        <v>2</v>
      </c>
      <c r="O201" s="87" t="str">
        <f>B201</f>
        <v>1940 - 2015</v>
      </c>
      <c r="P201" s="87">
        <f>C201</f>
        <v>0</v>
      </c>
      <c r="Q201" s="87">
        <f>C210</f>
        <v>0</v>
      </c>
      <c r="R201" s="87">
        <f>C220</f>
        <v>0</v>
      </c>
      <c r="S201" s="87">
        <f>C230</f>
        <v>0</v>
      </c>
      <c r="T201" s="87">
        <f>C240</f>
        <v>0</v>
      </c>
    </row>
    <row r="202" spans="1:20" ht="13.5" thickBot="1">
      <c r="A202" s="57" t="s">
        <v>23</v>
      </c>
      <c r="B202" s="87" t="str">
        <f>Notes!F6</f>
        <v>2015 - 2030</v>
      </c>
      <c r="C202" s="203"/>
      <c r="D202" s="203"/>
      <c r="E202" s="204"/>
      <c r="F202" s="205"/>
      <c r="G202" s="206"/>
      <c r="J202" s="3"/>
      <c r="K202" s="3"/>
      <c r="L202" s="3"/>
      <c r="M202" s="3"/>
      <c r="N202" s="57" t="s">
        <v>23</v>
      </c>
      <c r="O202" s="87" t="str">
        <f>B202</f>
        <v>2015 - 2030</v>
      </c>
      <c r="P202" s="203"/>
      <c r="Q202" s="203"/>
      <c r="R202" s="203"/>
      <c r="S202" s="203"/>
      <c r="T202" s="203"/>
    </row>
    <row r="203" spans="1:20" ht="13.5" thickBot="1">
      <c r="A203" s="58">
        <v>3</v>
      </c>
      <c r="B203" s="87" t="str">
        <f>Notes!F7</f>
        <v>2030 - 2105</v>
      </c>
      <c r="C203" s="87">
        <f>E26</f>
        <v>0</v>
      </c>
      <c r="D203" s="87">
        <f>E27</f>
        <v>0</v>
      </c>
      <c r="E203" s="200">
        <f>E28</f>
        <v>0</v>
      </c>
      <c r="F203" s="201"/>
      <c r="G203" s="202">
        <f>E29</f>
        <v>0</v>
      </c>
      <c r="J203" s="3"/>
      <c r="K203" s="3"/>
      <c r="L203" s="3"/>
      <c r="M203" s="3"/>
      <c r="N203" s="58">
        <v>3</v>
      </c>
      <c r="O203" s="87" t="str">
        <f>B203</f>
        <v>2030 - 2105</v>
      </c>
      <c r="P203" s="87">
        <f>C203</f>
        <v>0</v>
      </c>
      <c r="Q203" s="87">
        <f>C212</f>
        <v>0</v>
      </c>
      <c r="R203" s="87">
        <f>C222</f>
        <v>0</v>
      </c>
      <c r="S203" s="87">
        <f>C232</f>
        <v>0</v>
      </c>
      <c r="T203" s="87">
        <f>C242</f>
        <v>0</v>
      </c>
    </row>
    <row r="204" spans="3:12" ht="12.75">
      <c r="C204"/>
      <c r="D204"/>
      <c r="E204"/>
      <c r="J204" s="3"/>
      <c r="K204" s="3"/>
      <c r="L204" s="3"/>
    </row>
    <row r="205" spans="1:14" ht="12.75">
      <c r="A205" s="7"/>
      <c r="B205" s="24"/>
      <c r="C205" s="24"/>
      <c r="D205" s="24"/>
      <c r="E205" s="5"/>
      <c r="F205" s="5"/>
      <c r="G205" s="24"/>
      <c r="J205" s="3"/>
      <c r="K205" s="3"/>
      <c r="L205" s="3"/>
      <c r="M205" s="3"/>
      <c r="N205" s="3"/>
    </row>
    <row r="206" spans="1:14" ht="13.5" thickBot="1">
      <c r="A206" s="474" t="s">
        <v>58</v>
      </c>
      <c r="B206" s="475"/>
      <c r="C206" s="475"/>
      <c r="D206" s="475"/>
      <c r="E206" s="475"/>
      <c r="F206" s="475"/>
      <c r="G206" s="476"/>
      <c r="J206" s="3"/>
      <c r="K206" s="3"/>
      <c r="L206" s="3"/>
      <c r="M206" s="3"/>
      <c r="N206" s="3"/>
    </row>
    <row r="207" spans="1:14" ht="12.75">
      <c r="A207" s="166" t="s">
        <v>22</v>
      </c>
      <c r="B207" s="167" t="s">
        <v>24</v>
      </c>
      <c r="C207" s="167" t="s">
        <v>25</v>
      </c>
      <c r="D207" s="167" t="s">
        <v>26</v>
      </c>
      <c r="E207" s="168" t="s">
        <v>27</v>
      </c>
      <c r="F207" s="169"/>
      <c r="G207" s="170" t="s">
        <v>28</v>
      </c>
      <c r="J207" s="3"/>
      <c r="K207" s="3"/>
      <c r="L207" s="3"/>
      <c r="M207" s="3"/>
      <c r="N207" s="3"/>
    </row>
    <row r="208" spans="1:14" ht="12.75">
      <c r="A208" s="171">
        <v>1</v>
      </c>
      <c r="B208" s="85" t="str">
        <f>Notes!F3</f>
        <v>1855 - 1930</v>
      </c>
      <c r="C208" s="85">
        <f>F26</f>
        <v>0</v>
      </c>
      <c r="D208" s="85">
        <f>F27</f>
        <v>0</v>
      </c>
      <c r="E208" s="197">
        <f>F28</f>
        <v>0</v>
      </c>
      <c r="F208" s="198"/>
      <c r="G208" s="207">
        <f>F29</f>
        <v>0</v>
      </c>
      <c r="J208" s="3"/>
      <c r="K208" s="3"/>
      <c r="L208" s="3"/>
      <c r="M208" s="3"/>
      <c r="N208" s="3"/>
    </row>
    <row r="209" spans="1:14" ht="12.75">
      <c r="A209" s="171" t="s">
        <v>23</v>
      </c>
      <c r="B209" s="85" t="str">
        <f>Notes!F4</f>
        <v>1930 - 1940</v>
      </c>
      <c r="C209" s="203"/>
      <c r="D209" s="203"/>
      <c r="E209" s="204"/>
      <c r="F209" s="205"/>
      <c r="G209" s="206"/>
      <c r="J209" s="3"/>
      <c r="K209" s="3"/>
      <c r="L209" s="3"/>
      <c r="M209" s="3"/>
      <c r="N209" s="3"/>
    </row>
    <row r="210" spans="1:14" ht="12.75">
      <c r="A210" s="172">
        <v>2</v>
      </c>
      <c r="B210" s="85" t="str">
        <f>Notes!F5</f>
        <v>1940 - 2015</v>
      </c>
      <c r="C210" s="85">
        <f>G26</f>
        <v>0</v>
      </c>
      <c r="D210" s="85">
        <f>G27</f>
        <v>0</v>
      </c>
      <c r="E210" s="197">
        <f>G28</f>
        <v>0</v>
      </c>
      <c r="F210" s="198"/>
      <c r="G210" s="207">
        <f>G29</f>
        <v>0</v>
      </c>
      <c r="J210" s="3"/>
      <c r="K210" s="3"/>
      <c r="L210" s="3"/>
      <c r="M210" s="3"/>
      <c r="N210" s="3"/>
    </row>
    <row r="211" spans="1:14" ht="12.75">
      <c r="A211" s="172" t="s">
        <v>23</v>
      </c>
      <c r="B211" s="86" t="str">
        <f>Notes!F6</f>
        <v>2015 - 2030</v>
      </c>
      <c r="C211" s="203"/>
      <c r="D211" s="203"/>
      <c r="E211" s="204"/>
      <c r="F211" s="205"/>
      <c r="G211" s="208"/>
      <c r="J211" s="3"/>
      <c r="K211" s="3"/>
      <c r="L211" s="3"/>
      <c r="M211" s="3"/>
      <c r="N211" s="3"/>
    </row>
    <row r="212" spans="1:14" ht="13.5" thickBot="1">
      <c r="A212" s="173">
        <v>3</v>
      </c>
      <c r="B212" s="174" t="str">
        <f>Notes!F7</f>
        <v>2030 - 2105</v>
      </c>
      <c r="C212" s="174">
        <f>H26</f>
        <v>0</v>
      </c>
      <c r="D212" s="174">
        <f>H27</f>
        <v>0</v>
      </c>
      <c r="E212" s="209">
        <f>H28</f>
        <v>0</v>
      </c>
      <c r="F212" s="210"/>
      <c r="G212" s="211">
        <f>H29</f>
        <v>0</v>
      </c>
      <c r="J212" s="3"/>
      <c r="K212" s="3"/>
      <c r="L212" s="3"/>
      <c r="M212" s="3"/>
      <c r="N212" s="3"/>
    </row>
    <row r="213" spans="1:14" ht="12.75">
      <c r="A213" s="14"/>
      <c r="B213" s="26"/>
      <c r="C213" s="42"/>
      <c r="D213" s="42"/>
      <c r="E213" s="43"/>
      <c r="F213" s="43"/>
      <c r="G213" s="42"/>
      <c r="J213" s="3"/>
      <c r="K213" s="3"/>
      <c r="L213" s="3"/>
      <c r="M213" s="3"/>
      <c r="N213" s="3"/>
    </row>
    <row r="214" spans="1:14" ht="12.75">
      <c r="A214" s="14"/>
      <c r="B214" s="26"/>
      <c r="C214" s="8"/>
      <c r="D214" s="8"/>
      <c r="E214" s="3"/>
      <c r="F214" s="3"/>
      <c r="G214" s="8"/>
      <c r="J214" s="3"/>
      <c r="K214" s="3"/>
      <c r="L214" s="3"/>
      <c r="M214" s="3"/>
      <c r="N214" s="3"/>
    </row>
    <row r="215" spans="1:14" ht="12.75">
      <c r="A215" s="7"/>
      <c r="B215" s="24"/>
      <c r="C215" s="24"/>
      <c r="D215" s="24"/>
      <c r="E215" s="5"/>
      <c r="F215" s="5"/>
      <c r="G215" s="24"/>
      <c r="J215" s="3"/>
      <c r="K215" s="3"/>
      <c r="L215" s="3"/>
      <c r="M215" s="3"/>
      <c r="N215" s="3"/>
    </row>
    <row r="216" spans="1:14" ht="13.5" thickBot="1">
      <c r="A216" s="477" t="s">
        <v>59</v>
      </c>
      <c r="B216" s="478"/>
      <c r="C216" s="478"/>
      <c r="D216" s="478"/>
      <c r="E216" s="478"/>
      <c r="F216" s="478"/>
      <c r="G216" s="479"/>
      <c r="J216" s="3"/>
      <c r="K216" s="3"/>
      <c r="L216" s="3"/>
      <c r="M216" s="3"/>
      <c r="N216" s="3"/>
    </row>
    <row r="217" spans="1:14" ht="12.75">
      <c r="A217" s="175" t="s">
        <v>22</v>
      </c>
      <c r="B217" s="176" t="s">
        <v>24</v>
      </c>
      <c r="C217" s="176" t="s">
        <v>25</v>
      </c>
      <c r="D217" s="176" t="s">
        <v>26</v>
      </c>
      <c r="E217" s="177" t="s">
        <v>27</v>
      </c>
      <c r="F217" s="178"/>
      <c r="G217" s="179" t="s">
        <v>28</v>
      </c>
      <c r="J217" s="11"/>
      <c r="K217" s="3"/>
      <c r="L217" s="3"/>
      <c r="M217" s="3"/>
      <c r="N217" s="3"/>
    </row>
    <row r="218" spans="1:14" ht="12.75">
      <c r="A218" s="180">
        <v>1</v>
      </c>
      <c r="B218" s="163" t="str">
        <f>Notes!F3</f>
        <v>1855 - 1930</v>
      </c>
      <c r="C218" s="163">
        <f>I26</f>
        <v>0</v>
      </c>
      <c r="D218" s="163">
        <f>I27</f>
        <v>0</v>
      </c>
      <c r="E218" s="164">
        <f>I28</f>
        <v>0</v>
      </c>
      <c r="F218" s="165"/>
      <c r="G218" s="194">
        <f>I29</f>
        <v>0</v>
      </c>
      <c r="J218" s="11"/>
      <c r="K218" s="3"/>
      <c r="L218" s="3"/>
      <c r="M218" s="3"/>
      <c r="N218" s="3"/>
    </row>
    <row r="219" spans="1:14" ht="12.75">
      <c r="A219" s="180" t="s">
        <v>23</v>
      </c>
      <c r="B219" s="163" t="str">
        <f>Notes!F4</f>
        <v>1930 - 1940</v>
      </c>
      <c r="C219" s="203"/>
      <c r="D219" s="203"/>
      <c r="E219" s="204"/>
      <c r="F219" s="205"/>
      <c r="G219" s="206"/>
      <c r="J219" s="11"/>
      <c r="K219" s="3"/>
      <c r="L219" s="3"/>
      <c r="M219" s="3"/>
      <c r="N219" s="3"/>
    </row>
    <row r="220" spans="1:14" ht="12.75">
      <c r="A220" s="181">
        <v>2</v>
      </c>
      <c r="B220" s="85" t="str">
        <f>Notes!F5</f>
        <v>1940 - 2015</v>
      </c>
      <c r="C220" s="85">
        <f>J26</f>
        <v>0</v>
      </c>
      <c r="D220" s="85">
        <f>J27</f>
        <v>0</v>
      </c>
      <c r="E220" s="197">
        <f>J28</f>
        <v>0</v>
      </c>
      <c r="F220" s="198"/>
      <c r="G220" s="212">
        <f>J29</f>
        <v>0</v>
      </c>
      <c r="J220" s="500"/>
      <c r="K220" s="501"/>
      <c r="L220" s="501"/>
      <c r="M220" s="3"/>
      <c r="N220" s="3"/>
    </row>
    <row r="221" spans="1:14" ht="12.75">
      <c r="A221" s="181" t="s">
        <v>23</v>
      </c>
      <c r="B221" s="86" t="str">
        <f>Notes!F6</f>
        <v>2015 - 2030</v>
      </c>
      <c r="C221" s="203"/>
      <c r="D221" s="203"/>
      <c r="E221" s="204"/>
      <c r="F221" s="205"/>
      <c r="G221" s="213"/>
      <c r="J221" s="11"/>
      <c r="K221" s="43"/>
      <c r="L221" s="3"/>
      <c r="M221" s="3"/>
      <c r="N221" s="3"/>
    </row>
    <row r="222" spans="1:14" ht="13.5" thickBot="1">
      <c r="A222" s="182">
        <v>3</v>
      </c>
      <c r="B222" s="183" t="str">
        <f>Notes!F7</f>
        <v>2030 - 2105</v>
      </c>
      <c r="C222" s="183">
        <f>K26</f>
        <v>0</v>
      </c>
      <c r="D222" s="183">
        <f>K27</f>
        <v>0</v>
      </c>
      <c r="E222" s="214">
        <f>K28</f>
        <v>0</v>
      </c>
      <c r="F222" s="215"/>
      <c r="G222" s="216">
        <f>K29</f>
        <v>0</v>
      </c>
      <c r="J222" s="11"/>
      <c r="K222" s="288"/>
      <c r="L222" s="3"/>
      <c r="M222" s="3"/>
      <c r="N222" s="3"/>
    </row>
    <row r="223" spans="1:14" ht="12.75">
      <c r="A223" s="14"/>
      <c r="B223" s="26"/>
      <c r="C223" s="42"/>
      <c r="D223" s="42"/>
      <c r="E223" s="43"/>
      <c r="F223" s="43"/>
      <c r="G223" s="42"/>
      <c r="J223" s="11"/>
      <c r="K223" s="43"/>
      <c r="L223" s="3"/>
      <c r="M223" s="3"/>
      <c r="N223" s="3"/>
    </row>
    <row r="224" spans="1:14" ht="12.75">
      <c r="A224" s="14"/>
      <c r="B224" s="26"/>
      <c r="C224" s="8"/>
      <c r="D224" s="8"/>
      <c r="E224" s="3"/>
      <c r="F224" s="3"/>
      <c r="G224" s="8"/>
      <c r="J224" s="11"/>
      <c r="K224" s="11"/>
      <c r="L224" s="3"/>
      <c r="M224" s="3"/>
      <c r="N224" s="3"/>
    </row>
    <row r="225" spans="1:14" ht="12.75">
      <c r="A225" s="7"/>
      <c r="B225" s="24"/>
      <c r="C225" s="24"/>
      <c r="D225" s="24"/>
      <c r="E225" s="5"/>
      <c r="F225" s="5"/>
      <c r="G225" s="24"/>
      <c r="J225" s="11"/>
      <c r="K225" s="3"/>
      <c r="L225" s="3"/>
      <c r="M225" s="3"/>
      <c r="N225" s="3"/>
    </row>
    <row r="226" spans="1:14" ht="13.5" thickBot="1">
      <c r="A226" s="442" t="s">
        <v>60</v>
      </c>
      <c r="B226" s="466"/>
      <c r="C226" s="466"/>
      <c r="D226" s="466"/>
      <c r="E226" s="466"/>
      <c r="F226" s="466"/>
      <c r="G226" s="467"/>
      <c r="J226" s="261"/>
      <c r="K226" s="3"/>
      <c r="L226" s="3"/>
      <c r="M226" s="3"/>
      <c r="N226" s="3"/>
    </row>
    <row r="227" spans="1:14" ht="12.75">
      <c r="A227" s="184" t="s">
        <v>22</v>
      </c>
      <c r="B227" s="185" t="s">
        <v>24</v>
      </c>
      <c r="C227" s="185" t="s">
        <v>25</v>
      </c>
      <c r="D227" s="185" t="s">
        <v>26</v>
      </c>
      <c r="E227" s="186" t="s">
        <v>27</v>
      </c>
      <c r="F227" s="187"/>
      <c r="G227" s="188" t="s">
        <v>28</v>
      </c>
      <c r="J227" s="11"/>
      <c r="K227" s="262"/>
      <c r="L227" s="3"/>
      <c r="M227" s="3"/>
      <c r="N227" s="3"/>
    </row>
    <row r="228" spans="1:14" ht="12.75">
      <c r="A228" s="192">
        <v>1</v>
      </c>
      <c r="B228" s="163" t="str">
        <f>Notes!F3</f>
        <v>1855 - 1930</v>
      </c>
      <c r="C228" s="163">
        <f>L26</f>
        <v>0</v>
      </c>
      <c r="D228" s="163">
        <f>L27</f>
        <v>0</v>
      </c>
      <c r="E228" s="164">
        <f>L28</f>
        <v>0</v>
      </c>
      <c r="F228" s="165"/>
      <c r="G228" s="193">
        <f>L29</f>
        <v>0</v>
      </c>
      <c r="J228" s="11"/>
      <c r="K228" s="263"/>
      <c r="L228" s="3"/>
      <c r="M228" s="3"/>
      <c r="N228" s="3"/>
    </row>
    <row r="229" spans="1:14" ht="12.75">
      <c r="A229" s="192" t="s">
        <v>23</v>
      </c>
      <c r="B229" s="163" t="str">
        <f>Notes!F4</f>
        <v>1930 - 1940</v>
      </c>
      <c r="C229" s="203"/>
      <c r="D229" s="203"/>
      <c r="E229" s="204"/>
      <c r="F229" s="205"/>
      <c r="G229" s="206"/>
      <c r="J229" s="11"/>
      <c r="K229" s="263"/>
      <c r="L229" s="3"/>
      <c r="M229" s="3"/>
      <c r="N229" s="3"/>
    </row>
    <row r="230" spans="1:14" ht="12.75">
      <c r="A230" s="189">
        <v>2</v>
      </c>
      <c r="B230" s="85" t="str">
        <f>Notes!F5</f>
        <v>1940 - 2015</v>
      </c>
      <c r="C230" s="85">
        <f>M26</f>
        <v>0</v>
      </c>
      <c r="D230" s="85">
        <f>M27</f>
        <v>0</v>
      </c>
      <c r="E230" s="197">
        <f>M28</f>
        <v>0</v>
      </c>
      <c r="F230" s="198"/>
      <c r="G230" s="217">
        <f>M29</f>
        <v>0</v>
      </c>
      <c r="J230" s="11"/>
      <c r="K230" s="262"/>
      <c r="L230" s="3"/>
      <c r="M230" s="3"/>
      <c r="N230" s="3"/>
    </row>
    <row r="231" spans="1:14" ht="12.75">
      <c r="A231" s="189" t="s">
        <v>23</v>
      </c>
      <c r="B231" s="86" t="str">
        <f>Notes!F6</f>
        <v>2015 - 2030</v>
      </c>
      <c r="C231" s="203"/>
      <c r="D231" s="203"/>
      <c r="E231" s="204"/>
      <c r="F231" s="205"/>
      <c r="G231" s="218"/>
      <c r="J231" s="11"/>
      <c r="K231" s="263"/>
      <c r="L231" s="3"/>
      <c r="M231" s="3"/>
      <c r="N231" s="3"/>
    </row>
    <row r="232" spans="1:14" ht="13.5" thickBot="1">
      <c r="A232" s="190">
        <v>3</v>
      </c>
      <c r="B232" s="191" t="str">
        <f>Notes!F7</f>
        <v>2030 - 2105</v>
      </c>
      <c r="C232" s="191">
        <f>N26</f>
        <v>0</v>
      </c>
      <c r="D232" s="191">
        <f>N27</f>
        <v>0</v>
      </c>
      <c r="E232" s="219">
        <f>N28</f>
        <v>0</v>
      </c>
      <c r="F232" s="220"/>
      <c r="G232" s="221">
        <f>N29</f>
        <v>0</v>
      </c>
      <c r="J232" s="3"/>
      <c r="K232" s="263"/>
      <c r="L232" s="3"/>
      <c r="M232" s="3"/>
      <c r="N232" s="3"/>
    </row>
    <row r="233" spans="1:14" ht="12.75">
      <c r="A233" s="50"/>
      <c r="B233" s="89"/>
      <c r="C233" s="42"/>
      <c r="D233" s="42"/>
      <c r="E233" s="43"/>
      <c r="F233" s="43"/>
      <c r="G233" s="42"/>
      <c r="J233" s="440"/>
      <c r="K233" s="440"/>
      <c r="L233" s="440"/>
      <c r="M233" s="3"/>
      <c r="N233" s="3"/>
    </row>
    <row r="234" spans="1:14" ht="12.75">
      <c r="A234" s="50"/>
      <c r="B234" s="89"/>
      <c r="C234" s="42"/>
      <c r="D234" s="42"/>
      <c r="E234" s="43"/>
      <c r="F234" s="43"/>
      <c r="G234" s="42"/>
      <c r="J234" s="441"/>
      <c r="K234" s="441"/>
      <c r="L234" s="441"/>
      <c r="M234" s="3"/>
      <c r="N234" s="3"/>
    </row>
    <row r="235" spans="1:14" ht="12.75">
      <c r="A235" s="14"/>
      <c r="B235" s="26"/>
      <c r="C235" s="28"/>
      <c r="D235" s="28"/>
      <c r="E235" s="29"/>
      <c r="F235" s="29"/>
      <c r="G235" s="28"/>
      <c r="J235" s="440"/>
      <c r="K235" s="440"/>
      <c r="L235" s="440"/>
      <c r="M235" s="3"/>
      <c r="N235" s="3"/>
    </row>
    <row r="236" spans="1:14" ht="13.5" thickBot="1">
      <c r="A236" s="468" t="s">
        <v>86</v>
      </c>
      <c r="B236" s="469"/>
      <c r="C236" s="469"/>
      <c r="D236" s="469"/>
      <c r="E236" s="469"/>
      <c r="F236" s="469"/>
      <c r="G236" s="470"/>
      <c r="J236" s="441"/>
      <c r="K236" s="441"/>
      <c r="L236" s="441"/>
      <c r="M236" s="3"/>
      <c r="N236" s="3"/>
    </row>
    <row r="237" spans="1:14" ht="12.75">
      <c r="A237" s="67" t="s">
        <v>22</v>
      </c>
      <c r="B237" s="62" t="s">
        <v>24</v>
      </c>
      <c r="C237" s="62" t="s">
        <v>25</v>
      </c>
      <c r="D237" s="62" t="s">
        <v>26</v>
      </c>
      <c r="E237" s="63" t="s">
        <v>27</v>
      </c>
      <c r="F237" s="64"/>
      <c r="G237" s="65" t="s">
        <v>28</v>
      </c>
      <c r="J237" s="11"/>
      <c r="K237" s="3"/>
      <c r="L237" s="3"/>
      <c r="M237" s="3"/>
      <c r="N237" s="3"/>
    </row>
    <row r="238" spans="1:14" ht="12.75">
      <c r="A238" s="195">
        <v>1</v>
      </c>
      <c r="B238" s="163" t="str">
        <f>Notes!F3</f>
        <v>1855 - 1930</v>
      </c>
      <c r="C238" s="163">
        <f>O26</f>
        <v>0</v>
      </c>
      <c r="D238" s="163">
        <f>O27</f>
        <v>0</v>
      </c>
      <c r="E238" s="164">
        <f>O28</f>
        <v>0</v>
      </c>
      <c r="F238" s="165"/>
      <c r="G238" s="196">
        <f>O29</f>
        <v>0</v>
      </c>
      <c r="J238" s="11"/>
      <c r="K238" s="3"/>
      <c r="L238" s="3"/>
      <c r="M238" s="3"/>
      <c r="N238" s="3"/>
    </row>
    <row r="239" spans="1:14" ht="12.75">
      <c r="A239" s="195" t="s">
        <v>23</v>
      </c>
      <c r="B239" s="163" t="str">
        <f>Notes!F4</f>
        <v>1930 - 1940</v>
      </c>
      <c r="C239" s="203"/>
      <c r="D239" s="203"/>
      <c r="E239" s="204"/>
      <c r="F239" s="205"/>
      <c r="G239" s="206"/>
      <c r="J239" s="11"/>
      <c r="K239" s="3"/>
      <c r="L239" s="3"/>
      <c r="M239" s="3"/>
      <c r="N239" s="3"/>
    </row>
    <row r="240" spans="1:14" ht="12.75">
      <c r="A240" s="59">
        <v>2</v>
      </c>
      <c r="B240" s="85" t="str">
        <f>Notes!F5</f>
        <v>1940 - 2015</v>
      </c>
      <c r="C240" s="85">
        <f>P26</f>
        <v>0</v>
      </c>
      <c r="D240" s="85">
        <f>P27</f>
        <v>0</v>
      </c>
      <c r="E240" s="197">
        <f>P28</f>
        <v>0</v>
      </c>
      <c r="F240" s="198"/>
      <c r="G240" s="222">
        <f>P29</f>
        <v>0</v>
      </c>
      <c r="J240" s="11"/>
      <c r="K240" s="43"/>
      <c r="L240" s="3"/>
      <c r="M240" s="3"/>
      <c r="N240" s="3"/>
    </row>
    <row r="241" spans="1:14" ht="12.75">
      <c r="A241" s="59" t="s">
        <v>23</v>
      </c>
      <c r="B241" s="86" t="str">
        <f>Notes!F6</f>
        <v>2015 - 2030</v>
      </c>
      <c r="C241" s="203"/>
      <c r="D241" s="203"/>
      <c r="E241" s="204"/>
      <c r="F241" s="205"/>
      <c r="G241" s="223"/>
      <c r="J241" s="11"/>
      <c r="K241" s="3"/>
      <c r="L241" s="3"/>
      <c r="M241" s="3"/>
      <c r="N241" s="3"/>
    </row>
    <row r="242" spans="1:14" ht="13.5" thickBot="1">
      <c r="A242" s="60">
        <v>3</v>
      </c>
      <c r="B242" s="88" t="str">
        <f>Notes!F7</f>
        <v>2030 - 2105</v>
      </c>
      <c r="C242" s="88">
        <f>Q26</f>
        <v>0</v>
      </c>
      <c r="D242" s="88">
        <f>Q27</f>
        <v>0</v>
      </c>
      <c r="E242" s="224">
        <f>Q28</f>
        <v>0</v>
      </c>
      <c r="F242" s="225"/>
      <c r="G242" s="226">
        <f>Q29</f>
        <v>0</v>
      </c>
      <c r="J242" s="3"/>
      <c r="K242" s="3"/>
      <c r="L242" s="3"/>
      <c r="M242" s="3"/>
      <c r="N242" s="3"/>
    </row>
    <row r="243" spans="1:15" ht="12.75">
      <c r="A243" s="3"/>
      <c r="B243" s="3"/>
      <c r="C243" s="8"/>
      <c r="D243" s="8"/>
      <c r="E243" s="8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</sheetData>
  <mergeCells count="46">
    <mergeCell ref="J235:L235"/>
    <mergeCell ref="J236:L236"/>
    <mergeCell ref="O4:Q4"/>
    <mergeCell ref="A37:G37"/>
    <mergeCell ref="A46:G46"/>
    <mergeCell ref="A66:G66"/>
    <mergeCell ref="J60:L60"/>
    <mergeCell ref="A56:G56"/>
    <mergeCell ref="C4:E4"/>
    <mergeCell ref="F4:H4"/>
    <mergeCell ref="I4:K4"/>
    <mergeCell ref="L4:N4"/>
    <mergeCell ref="A76:G76"/>
    <mergeCell ref="A90:G90"/>
    <mergeCell ref="J77:L78"/>
    <mergeCell ref="J73:L73"/>
    <mergeCell ref="J74:L74"/>
    <mergeCell ref="A99:G99"/>
    <mergeCell ref="A109:G109"/>
    <mergeCell ref="A119:G119"/>
    <mergeCell ref="A129:G129"/>
    <mergeCell ref="A142:G142"/>
    <mergeCell ref="J127:L127"/>
    <mergeCell ref="J128:L128"/>
    <mergeCell ref="J129:L129"/>
    <mergeCell ref="A151:G151"/>
    <mergeCell ref="A161:G161"/>
    <mergeCell ref="J165:L165"/>
    <mergeCell ref="A171:G171"/>
    <mergeCell ref="A226:G226"/>
    <mergeCell ref="A236:G236"/>
    <mergeCell ref="A181:G181"/>
    <mergeCell ref="A197:G197"/>
    <mergeCell ref="A206:G206"/>
    <mergeCell ref="A216:G216"/>
    <mergeCell ref="J126:L126"/>
    <mergeCell ref="J113:L113"/>
    <mergeCell ref="J75:L75"/>
    <mergeCell ref="J76:L76"/>
    <mergeCell ref="J178:L178"/>
    <mergeCell ref="J179:L179"/>
    <mergeCell ref="J233:L233"/>
    <mergeCell ref="J234:L234"/>
    <mergeCell ref="J220:L220"/>
    <mergeCell ref="J180:L180"/>
    <mergeCell ref="J181:L18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7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Year!B37</f>
        <v>39813</v>
      </c>
      <c r="B8" s="9" t="s">
        <v>25</v>
      </c>
      <c r="C8" s="30">
        <f ca="1">OFFSET(Year!D37,0,0,1,1)</f>
        <v>0</v>
      </c>
      <c r="D8" s="30">
        <f ca="1">OFFSET(Year!E37,0,0,1,1)</f>
        <v>0</v>
      </c>
      <c r="E8" s="30">
        <f ca="1">OFFSET(Year!F37,0,0,1,1)</f>
        <v>0</v>
      </c>
      <c r="F8" s="30">
        <f ca="1">OFFSET(Year!G37,0,0,1,1)</f>
        <v>0</v>
      </c>
      <c r="G8" s="30">
        <f ca="1">OFFSET(Year!H37,0,0,1,1)</f>
        <v>0</v>
      </c>
      <c r="H8" s="30">
        <f ca="1">OFFSET(Year!I37,0,0,1,1)</f>
        <v>0</v>
      </c>
      <c r="I8" s="30">
        <f ca="1">OFFSET(Year!J37,0,0,1,1)</f>
        <v>0</v>
      </c>
      <c r="J8" s="30">
        <f ca="1">OFFSET(Year!K37,0,0,1,1)</f>
        <v>0</v>
      </c>
      <c r="K8" s="30">
        <f ca="1">OFFSET(Year!L37,0,0,1,1)</f>
        <v>0</v>
      </c>
      <c r="L8" s="30">
        <f ca="1">OFFSET(Year!M37,0,0,1,1)</f>
        <v>0</v>
      </c>
      <c r="M8" s="30">
        <f ca="1">OFFSET(Year!N37,0,0,1,1)</f>
        <v>0</v>
      </c>
      <c r="N8" s="30">
        <f ca="1">OFFSET(Year!O37,0,0,1,1)</f>
        <v>0</v>
      </c>
      <c r="O8" s="30">
        <f ca="1">OFFSET(Year!P37,0,0,1,1)</f>
        <v>0</v>
      </c>
      <c r="P8" s="30">
        <f ca="1">OFFSET(Year!Q37,0,0,1,1)</f>
        <v>0</v>
      </c>
      <c r="Q8" s="30">
        <f ca="1">OFFSET(Year!R37,0,0,1,1)</f>
        <v>0</v>
      </c>
    </row>
    <row r="9" spans="1:17" ht="12.75">
      <c r="A9" s="22"/>
      <c r="B9" s="154" t="s">
        <v>26</v>
      </c>
      <c r="C9" s="30">
        <f ca="1">OFFSET(Year!D38,0,0,1,1)</f>
        <v>0</v>
      </c>
      <c r="D9" s="30">
        <f ca="1">OFFSET(Year!E38,0,0,1,1)</f>
        <v>0</v>
      </c>
      <c r="E9" s="30">
        <f ca="1">OFFSET(Year!F38,0,0,1,1)</f>
        <v>0</v>
      </c>
      <c r="F9" s="30">
        <f ca="1">OFFSET(Year!G38,0,0,1,1)</f>
        <v>0</v>
      </c>
      <c r="G9" s="30">
        <f ca="1">OFFSET(Year!H38,0,0,1,1)</f>
        <v>0</v>
      </c>
      <c r="H9" s="30">
        <f ca="1">OFFSET(Year!I38,0,0,1,1)</f>
        <v>0</v>
      </c>
      <c r="I9" s="30">
        <f ca="1">OFFSET(Year!J38,0,0,1,1)</f>
        <v>0</v>
      </c>
      <c r="J9" s="30">
        <f ca="1">OFFSET(Year!K38,0,0,1,1)</f>
        <v>0</v>
      </c>
      <c r="K9" s="30">
        <f ca="1">OFFSET(Year!L38,0,0,1,1)</f>
        <v>0</v>
      </c>
      <c r="L9" s="30">
        <f ca="1">OFFSET(Year!M38,0,0,1,1)</f>
        <v>0</v>
      </c>
      <c r="M9" s="30">
        <f ca="1">OFFSET(Year!N38,0,0,1,1)</f>
        <v>0</v>
      </c>
      <c r="N9" s="30">
        <f ca="1">OFFSET(Year!O38,0,0,1,1)</f>
        <v>0</v>
      </c>
      <c r="O9" s="30">
        <f ca="1">OFFSET(Year!P38,0,0,1,1)</f>
        <v>0</v>
      </c>
      <c r="P9" s="30">
        <f ca="1">OFFSET(Year!Q38,0,0,1,1)</f>
        <v>0</v>
      </c>
      <c r="Q9" s="30">
        <f ca="1">OFFSET(Year!R38,0,0,1,1)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6"/>
      <c r="N10" s="155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8"/>
      <c r="N11" s="159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39820</v>
      </c>
      <c r="B14" s="41" t="s">
        <v>25</v>
      </c>
      <c r="C14" s="30">
        <f ca="1">OFFSET(Year!D39,0,0,1,1)</f>
        <v>0</v>
      </c>
      <c r="D14" s="30">
        <f ca="1">OFFSET(Year!E39,0,0,1,1)</f>
        <v>0</v>
      </c>
      <c r="E14" s="30">
        <f ca="1">OFFSET(Year!F39,0,0,1,1)</f>
        <v>0</v>
      </c>
      <c r="F14" s="30">
        <f ca="1">OFFSET(Year!G39,0,0,1,1)</f>
        <v>0</v>
      </c>
      <c r="G14" s="30">
        <f ca="1">OFFSET(Year!H39,0,0,1,1)</f>
        <v>0</v>
      </c>
      <c r="H14" s="30">
        <f ca="1">OFFSET(Year!I39,0,0,1,1)</f>
        <v>0</v>
      </c>
      <c r="I14" s="30">
        <f ca="1">OFFSET(Year!J39,0,0,1,1)</f>
        <v>0</v>
      </c>
      <c r="J14" s="30">
        <f ca="1">OFFSET(Year!K39,0,0,1,1)</f>
        <v>0</v>
      </c>
      <c r="K14" s="30">
        <f ca="1">OFFSET(Year!L39,0,0,1,1)</f>
        <v>0</v>
      </c>
      <c r="L14" s="30">
        <f ca="1">OFFSET(Year!M39,0,0,1,1)</f>
        <v>0</v>
      </c>
      <c r="M14" s="30">
        <f ca="1">OFFSET(Year!N39,0,0,1,1)</f>
        <v>0</v>
      </c>
      <c r="N14" s="30">
        <f ca="1">OFFSET(Year!O39,0,0,1,1)</f>
        <v>0</v>
      </c>
      <c r="O14" s="30">
        <f ca="1">OFFSET(Year!P39,0,0,1,1)</f>
        <v>0</v>
      </c>
      <c r="P14" s="30">
        <f ca="1">OFFSET(Year!Q39,0,0,1,1)</f>
        <v>0</v>
      </c>
      <c r="Q14" s="30">
        <f ca="1">OFFSET(Year!R39,0,0,1,1)</f>
        <v>0</v>
      </c>
    </row>
    <row r="15" spans="1:17" ht="12.75">
      <c r="A15" s="22"/>
      <c r="B15" s="27" t="s">
        <v>26</v>
      </c>
      <c r="C15" s="30">
        <f ca="1">OFFSET(Year!D40,0,0,1,1)</f>
        <v>0</v>
      </c>
      <c r="D15" s="30">
        <f ca="1">OFFSET(Year!E40,0,0,1,1)</f>
        <v>0</v>
      </c>
      <c r="E15" s="30">
        <f ca="1">OFFSET(Year!F40,0,0,1,1)</f>
        <v>0</v>
      </c>
      <c r="F15" s="30">
        <f ca="1">OFFSET(Year!G40,0,0,1,1)</f>
        <v>0</v>
      </c>
      <c r="G15" s="30">
        <f ca="1">OFFSET(Year!H40,0,0,1,1)</f>
        <v>0</v>
      </c>
      <c r="H15" s="30">
        <f ca="1">OFFSET(Year!I40,0,0,1,1)</f>
        <v>0</v>
      </c>
      <c r="I15" s="30">
        <f ca="1">OFFSET(Year!J40,0,0,1,1)</f>
        <v>0</v>
      </c>
      <c r="J15" s="30">
        <f ca="1">OFFSET(Year!K40,0,0,1,1)</f>
        <v>0</v>
      </c>
      <c r="K15" s="30">
        <f ca="1">OFFSET(Year!L40,0,0,1,1)</f>
        <v>0</v>
      </c>
      <c r="L15" s="30">
        <f ca="1">OFFSET(Year!M40,0,0,1,1)</f>
        <v>0</v>
      </c>
      <c r="M15" s="30">
        <f ca="1">OFFSET(Year!N40,0,0,1,1)</f>
        <v>0</v>
      </c>
      <c r="N15" s="30">
        <f ca="1">OFFSET(Year!O40,0,0,1,1)</f>
        <v>0</v>
      </c>
      <c r="O15" s="30">
        <f ca="1">OFFSET(Year!P40,0,0,1,1)</f>
        <v>0</v>
      </c>
      <c r="P15" s="30">
        <f ca="1">OFFSET(Year!Q40,0,0,1,1)</f>
        <v>0</v>
      </c>
      <c r="Q15" s="30">
        <f ca="1">OFFSET(Year!R40,0,0,1,1)</f>
        <v>0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2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39827</v>
      </c>
      <c r="B20" s="9" t="s">
        <v>25</v>
      </c>
      <c r="C20" s="30">
        <f ca="1">OFFSET(Year!D41,0,0,1,1)</f>
        <v>0</v>
      </c>
      <c r="D20" s="30">
        <f ca="1">OFFSET(Year!E41,0,0,1,1)</f>
        <v>0</v>
      </c>
      <c r="E20" s="30">
        <f ca="1">OFFSET(Year!F41,0,0,1,1)</f>
        <v>0</v>
      </c>
      <c r="F20" s="30">
        <f ca="1">OFFSET(Year!G41,0,0,1,1)</f>
        <v>0</v>
      </c>
      <c r="G20" s="30">
        <v>401</v>
      </c>
      <c r="H20" s="30">
        <f ca="1">OFFSET(Year!I41,0,0,1,1)</f>
        <v>0</v>
      </c>
      <c r="I20" s="30">
        <f ca="1">OFFSET(Year!J41,0,0,1,1)</f>
        <v>0</v>
      </c>
      <c r="J20" s="30">
        <f ca="1">OFFSET(Year!K41,0,0,1,1)</f>
        <v>0</v>
      </c>
      <c r="K20" s="30">
        <f ca="1">OFFSET(Year!L41,0,0,1,1)</f>
        <v>0</v>
      </c>
      <c r="L20" s="30">
        <f ca="1">OFFSET(Year!M41,0,0,1,1)</f>
        <v>0</v>
      </c>
      <c r="M20" s="30">
        <f ca="1">OFFSET(Year!N41,0,0,1,1)</f>
        <v>0</v>
      </c>
      <c r="N20" s="30">
        <f ca="1">OFFSET(Year!O41,0,0,1,1)</f>
        <v>0</v>
      </c>
      <c r="O20" s="30">
        <f ca="1">OFFSET(Year!P41,0,0,1,1)</f>
        <v>0</v>
      </c>
      <c r="P20" s="30">
        <f ca="1">OFFSET(Year!Q41,0,0,1,1)</f>
        <v>0</v>
      </c>
      <c r="Q20" s="30">
        <f ca="1">OFFSET(Year!R41,0,0,1,1)</f>
        <v>0</v>
      </c>
    </row>
    <row r="21" spans="1:17" ht="12.75">
      <c r="A21" s="22"/>
      <c r="B21" s="27" t="s">
        <v>26</v>
      </c>
      <c r="C21" s="30">
        <f ca="1">OFFSET(Year!D42,0,0,1,1)</f>
        <v>0</v>
      </c>
      <c r="D21" s="30">
        <f ca="1">OFFSET(Year!E42,0,0,1,1)</f>
        <v>0</v>
      </c>
      <c r="E21" s="30">
        <f ca="1">OFFSET(Year!F42,0,0,1,1)</f>
        <v>0</v>
      </c>
      <c r="F21" s="30">
        <f ca="1">OFFSET(Year!G42,0,0,1,1)</f>
        <v>0</v>
      </c>
      <c r="G21" s="30">
        <f ca="1">OFFSET(Year!H42,0,0,1,1)</f>
        <v>0</v>
      </c>
      <c r="H21" s="30">
        <f ca="1">OFFSET(Year!I42,0,0,1,1)</f>
        <v>0</v>
      </c>
      <c r="I21" s="30">
        <f ca="1">OFFSET(Year!J42,0,0,1,1)</f>
        <v>0</v>
      </c>
      <c r="J21" s="30">
        <f ca="1">OFFSET(Year!K42,0,0,1,1)</f>
        <v>0</v>
      </c>
      <c r="K21" s="30">
        <f ca="1">OFFSET(Year!L42,0,0,1,1)</f>
        <v>0</v>
      </c>
      <c r="L21" s="30">
        <f ca="1">OFFSET(Year!M42,0,0,1,1)</f>
        <v>0</v>
      </c>
      <c r="M21" s="30">
        <f ca="1">OFFSET(Year!N42,0,0,1,1)</f>
        <v>0</v>
      </c>
      <c r="N21" s="30">
        <f ca="1">OFFSET(Year!O42,0,0,1,1)</f>
        <v>0</v>
      </c>
      <c r="O21" s="30">
        <f ca="1">OFFSET(Year!P42,0,0,1,1)</f>
        <v>0</v>
      </c>
      <c r="P21" s="30">
        <f ca="1">OFFSET(Year!Q42,0,0,1,1)</f>
        <v>0</v>
      </c>
      <c r="Q21" s="30">
        <f ca="1">OFFSET(Year!R42,0,0,1,1)</f>
        <v>0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01"/>
      <c r="O22" s="401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01"/>
      <c r="O23" s="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39834</v>
      </c>
      <c r="B26" s="9" t="s">
        <v>25</v>
      </c>
      <c r="C26" s="30">
        <f ca="1">OFFSET(Year!D43,0,0,1,1)</f>
        <v>0</v>
      </c>
      <c r="D26" s="30">
        <f ca="1">OFFSET(Year!E43,0,0,1,1)</f>
        <v>0</v>
      </c>
      <c r="E26" s="30">
        <f ca="1">OFFSET(Year!F43,0,0,1,1)</f>
        <v>0</v>
      </c>
      <c r="F26" s="30">
        <f ca="1">OFFSET(Year!G43,0,0,1,1)</f>
        <v>0</v>
      </c>
      <c r="G26" s="30">
        <f ca="1">OFFSET(Year!H43,0,0,1,1)</f>
        <v>0</v>
      </c>
      <c r="H26" s="30">
        <f ca="1">OFFSET(Year!I43,0,0,1,1)</f>
        <v>0</v>
      </c>
      <c r="I26" s="30">
        <f ca="1">OFFSET(Year!J43,0,0,1,1)</f>
        <v>0</v>
      </c>
      <c r="J26" s="30">
        <f ca="1">OFFSET(Year!K43,0,0,1,1)</f>
        <v>0</v>
      </c>
      <c r="K26" s="30">
        <f ca="1">OFFSET(Year!L43,0,0,1,1)</f>
        <v>0</v>
      </c>
      <c r="L26" s="30">
        <f ca="1">OFFSET(Year!M43,0,0,1,1)</f>
        <v>0</v>
      </c>
      <c r="M26" s="30">
        <f ca="1">OFFSET(Year!N43,0,0,1,1)</f>
        <v>0</v>
      </c>
      <c r="N26" s="30">
        <f ca="1">OFFSET(Year!O43,0,0,1,1)</f>
        <v>0</v>
      </c>
      <c r="O26" s="30">
        <f ca="1">OFFSET(Year!P43,0,0,1,1)</f>
        <v>0</v>
      </c>
      <c r="P26" s="30">
        <f ca="1">OFFSET(Year!Q43,0,0,1,1)</f>
        <v>0</v>
      </c>
      <c r="Q26" s="30">
        <f ca="1">OFFSET(Year!R43,0,0,1,1)</f>
        <v>0</v>
      </c>
    </row>
    <row r="27" spans="1:17" ht="12.75">
      <c r="A27" s="22"/>
      <c r="B27" s="27" t="s">
        <v>26</v>
      </c>
      <c r="C27" s="30">
        <f ca="1">OFFSET(Year!D44,0,0,1,1)</f>
        <v>0</v>
      </c>
      <c r="D27" s="30">
        <f ca="1">OFFSET(Year!E44,0,0,1,1)</f>
        <v>0</v>
      </c>
      <c r="E27" s="30">
        <f ca="1">OFFSET(Year!F44,0,0,1,1)</f>
        <v>0</v>
      </c>
      <c r="F27" s="30">
        <f ca="1">OFFSET(Year!G44,0,0,1,1)</f>
        <v>0</v>
      </c>
      <c r="G27" s="30">
        <f ca="1">OFFSET(Year!H44,0,0,1,1)</f>
        <v>0</v>
      </c>
      <c r="H27" s="30">
        <f ca="1">OFFSET(Year!I44,0,0,1,1)</f>
        <v>0</v>
      </c>
      <c r="I27" s="30">
        <f ca="1">OFFSET(Year!J44,0,0,1,1)</f>
        <v>0</v>
      </c>
      <c r="J27" s="30">
        <f ca="1">OFFSET(Year!K44,0,0,1,1)</f>
        <v>0</v>
      </c>
      <c r="K27" s="30">
        <f ca="1">OFFSET(Year!L44,0,0,1,1)</f>
        <v>0</v>
      </c>
      <c r="L27" s="30">
        <f ca="1">OFFSET(Year!M44,0,0,1,1)</f>
        <v>0</v>
      </c>
      <c r="M27" s="30">
        <f ca="1">OFFSET(Year!N44,0,0,1,1)</f>
        <v>0</v>
      </c>
      <c r="N27" s="30">
        <f ca="1">OFFSET(Year!O44,0,0,1,1)</f>
        <v>0</v>
      </c>
      <c r="O27" s="30">
        <f ca="1">OFFSET(Year!P44,0,0,1,1)</f>
        <v>0</v>
      </c>
      <c r="P27" s="30">
        <f ca="1">OFFSET(Year!Q44,0,0,1,1)</f>
        <v>0</v>
      </c>
      <c r="Q27" s="30">
        <f ca="1">OFFSET(Year!R44,0,0,1,1)</f>
        <v>0</v>
      </c>
    </row>
    <row r="28" spans="1:17" ht="12.75">
      <c r="A28" s="22"/>
      <c r="B28" s="9" t="s">
        <v>3</v>
      </c>
      <c r="C28" s="21"/>
      <c r="D28" s="21"/>
      <c r="E28" s="39"/>
      <c r="F28" s="21"/>
      <c r="G28" s="21"/>
      <c r="H28" s="160"/>
      <c r="I28" s="21"/>
      <c r="J28" s="21"/>
      <c r="K28" s="160"/>
      <c r="L28" s="21"/>
      <c r="M28" s="21"/>
      <c r="N28" s="21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0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2.7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3"/>
      <c r="P31" s="3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4:12" ht="12.75">
      <c r="D33" s="17" t="s">
        <v>61</v>
      </c>
      <c r="E33" s="17"/>
      <c r="F33" s="17"/>
      <c r="G33" s="7"/>
      <c r="H33" s="7"/>
      <c r="I33" s="8"/>
      <c r="J33" s="11"/>
      <c r="K33" s="3"/>
      <c r="L33" s="3"/>
    </row>
    <row r="34" spans="4:12" ht="12.75">
      <c r="D34" s="17" t="s">
        <v>30</v>
      </c>
      <c r="E34" s="17"/>
      <c r="F34" s="17"/>
      <c r="G34" s="7"/>
      <c r="H34" s="7"/>
      <c r="J34" s="38"/>
      <c r="K34" s="406"/>
      <c r="L34" s="406"/>
    </row>
    <row r="35" spans="3:12" ht="12.75">
      <c r="C35" s="412" t="s">
        <v>29</v>
      </c>
      <c r="D35" s="403">
        <f>A8</f>
        <v>39813</v>
      </c>
      <c r="E35" s="17"/>
      <c r="F35" s="38"/>
      <c r="G35" s="32"/>
      <c r="H35" s="32"/>
      <c r="J35" s="3"/>
      <c r="K35" s="3"/>
      <c r="L35" s="3"/>
    </row>
    <row r="36" spans="4:12" ht="12.75">
      <c r="D36" s="17"/>
      <c r="E36" s="17"/>
      <c r="F36" s="38"/>
      <c r="G36" s="32"/>
      <c r="H36" s="32"/>
      <c r="J36" s="3"/>
      <c r="K36" s="3"/>
      <c r="L36" s="3"/>
    </row>
    <row r="37" spans="4:12" ht="12.75">
      <c r="D37" s="17"/>
      <c r="E37" s="17"/>
      <c r="F37" s="38"/>
      <c r="G37" s="32"/>
      <c r="H37" s="32"/>
      <c r="J37" s="3"/>
      <c r="K37" s="3"/>
      <c r="L37" s="3"/>
    </row>
    <row r="38" spans="1:17" ht="12.75">
      <c r="A38" s="3"/>
      <c r="B38" s="5"/>
      <c r="C38" s="24"/>
      <c r="D38" s="68"/>
      <c r="E38" s="68"/>
      <c r="F38" s="69"/>
      <c r="G38" s="70"/>
      <c r="H38" s="32"/>
      <c r="I38" s="3"/>
      <c r="J38" s="3"/>
      <c r="K38" s="3"/>
      <c r="L38" s="3"/>
      <c r="Q38" s="265">
        <f>G35</f>
        <v>0</v>
      </c>
    </row>
    <row r="39" spans="1:14" ht="13.5" thickBot="1">
      <c r="A39" s="471" t="s">
        <v>57</v>
      </c>
      <c r="B39" s="472"/>
      <c r="C39" s="472"/>
      <c r="D39" s="472"/>
      <c r="E39" s="472"/>
      <c r="F39" s="472"/>
      <c r="G39" s="472"/>
      <c r="H39" s="3"/>
      <c r="I39" s="3"/>
      <c r="J39" s="3"/>
      <c r="K39" s="3"/>
      <c r="L39" s="3"/>
      <c r="M39" s="3"/>
      <c r="N39" s="3"/>
    </row>
    <row r="40" spans="1:20" ht="12.75">
      <c r="A40" s="61" t="s">
        <v>22</v>
      </c>
      <c r="B40" s="53" t="s">
        <v>24</v>
      </c>
      <c r="C40" s="53" t="s">
        <v>25</v>
      </c>
      <c r="D40" s="53" t="s">
        <v>26</v>
      </c>
      <c r="E40" s="54" t="s">
        <v>27</v>
      </c>
      <c r="F40" s="55"/>
      <c r="G40" s="56" t="s">
        <v>28</v>
      </c>
      <c r="J40" s="3"/>
      <c r="K40" s="3"/>
      <c r="L40" s="3"/>
      <c r="M40" s="3"/>
      <c r="N40" s="61" t="s">
        <v>22</v>
      </c>
      <c r="O40" s="53" t="s">
        <v>24</v>
      </c>
      <c r="P40" s="53" t="s">
        <v>117</v>
      </c>
      <c r="Q40" s="53" t="s">
        <v>118</v>
      </c>
      <c r="R40" s="53" t="s">
        <v>119</v>
      </c>
      <c r="S40" s="53" t="s">
        <v>120</v>
      </c>
      <c r="T40" s="53" t="s">
        <v>121</v>
      </c>
    </row>
    <row r="41" spans="1:20" ht="12.75">
      <c r="A41" s="57">
        <v>1</v>
      </c>
      <c r="B41" s="85" t="str">
        <f>Notes!F3</f>
        <v>1855 - 1930</v>
      </c>
      <c r="C41" s="85">
        <f>C8</f>
        <v>0</v>
      </c>
      <c r="D41" s="85">
        <f>C9</f>
        <v>0</v>
      </c>
      <c r="E41" s="197">
        <f>C10</f>
        <v>0</v>
      </c>
      <c r="F41" s="198"/>
      <c r="G41" s="199">
        <f>C11</f>
        <v>0</v>
      </c>
      <c r="J41" s="3"/>
      <c r="K41" s="3"/>
      <c r="L41" s="3"/>
      <c r="M41" s="3"/>
      <c r="N41" s="57">
        <v>1</v>
      </c>
      <c r="O41" s="85" t="str">
        <f>B41</f>
        <v>1855 - 1930</v>
      </c>
      <c r="P41" s="85">
        <f>C41</f>
        <v>0</v>
      </c>
      <c r="Q41" s="85">
        <f>C50</f>
        <v>0</v>
      </c>
      <c r="R41" s="85">
        <f>C60</f>
        <v>0</v>
      </c>
      <c r="S41" s="85">
        <f>C70</f>
        <v>0</v>
      </c>
      <c r="T41" s="85">
        <f>C80</f>
        <v>0</v>
      </c>
    </row>
    <row r="42" spans="1:20" ht="12.75">
      <c r="A42" s="283" t="s">
        <v>23</v>
      </c>
      <c r="B42" s="85" t="str">
        <f>Notes!F4</f>
        <v>1930 - 1940</v>
      </c>
      <c r="C42" s="203"/>
      <c r="D42" s="203"/>
      <c r="E42" s="204"/>
      <c r="F42" s="205"/>
      <c r="G42" s="206"/>
      <c r="J42" s="3"/>
      <c r="K42" s="3"/>
      <c r="L42" s="3"/>
      <c r="M42" s="3"/>
      <c r="N42" s="283"/>
      <c r="O42" s="85" t="str">
        <f>B42</f>
        <v>1930 - 1940</v>
      </c>
      <c r="P42" s="203"/>
      <c r="Q42" s="203"/>
      <c r="R42" s="204"/>
      <c r="S42" s="205"/>
      <c r="T42" s="206"/>
    </row>
    <row r="43" spans="1:20" ht="13.5" thickBot="1">
      <c r="A43" s="58">
        <v>2</v>
      </c>
      <c r="B43" s="87" t="str">
        <f>Notes!F5</f>
        <v>1940 - 2015</v>
      </c>
      <c r="C43" s="87">
        <f>D8</f>
        <v>0</v>
      </c>
      <c r="D43" s="87">
        <f>D9</f>
        <v>0</v>
      </c>
      <c r="E43" s="200">
        <f>D10</f>
        <v>0</v>
      </c>
      <c r="F43" s="201"/>
      <c r="G43" s="202">
        <f>D11</f>
        <v>0</v>
      </c>
      <c r="J43" s="3"/>
      <c r="K43" s="3"/>
      <c r="L43" s="3"/>
      <c r="M43" s="3"/>
      <c r="N43" s="58">
        <v>2</v>
      </c>
      <c r="O43" s="87" t="str">
        <f>B43</f>
        <v>1940 - 2015</v>
      </c>
      <c r="P43" s="87">
        <f>C43</f>
        <v>0</v>
      </c>
      <c r="Q43" s="87">
        <f>C52</f>
        <v>0</v>
      </c>
      <c r="R43" s="87">
        <f>C62</f>
        <v>0</v>
      </c>
      <c r="S43" s="87">
        <f>C72</f>
        <v>0</v>
      </c>
      <c r="T43" s="87">
        <f>C82</f>
        <v>0</v>
      </c>
    </row>
    <row r="44" spans="1:20" ht="13.5" thickBot="1">
      <c r="A44" s="57" t="s">
        <v>23</v>
      </c>
      <c r="B44" s="87" t="str">
        <f>Notes!F6</f>
        <v>2015 - 2030</v>
      </c>
      <c r="C44" s="203"/>
      <c r="D44" s="203"/>
      <c r="E44" s="204"/>
      <c r="F44" s="205"/>
      <c r="G44" s="206"/>
      <c r="J44" s="3"/>
      <c r="K44" s="3"/>
      <c r="L44" s="3"/>
      <c r="M44" s="3"/>
      <c r="N44" s="57" t="s">
        <v>23</v>
      </c>
      <c r="O44" s="87" t="str">
        <f>B44</f>
        <v>2015 - 2030</v>
      </c>
      <c r="P44" s="203"/>
      <c r="Q44" s="203"/>
      <c r="R44" s="203"/>
      <c r="S44" s="203"/>
      <c r="T44" s="203"/>
    </row>
    <row r="45" spans="1:20" ht="13.5" thickBot="1">
      <c r="A45" s="58">
        <v>3</v>
      </c>
      <c r="B45" s="87" t="str">
        <f>Notes!F7</f>
        <v>2030 - 2105</v>
      </c>
      <c r="C45" s="87">
        <f>E8</f>
        <v>0</v>
      </c>
      <c r="D45" s="87">
        <f>E9</f>
        <v>0</v>
      </c>
      <c r="E45" s="200">
        <f>E10</f>
        <v>0</v>
      </c>
      <c r="F45" s="201"/>
      <c r="G45" s="202">
        <f>E11</f>
        <v>0</v>
      </c>
      <c r="J45" s="3"/>
      <c r="K45" s="3"/>
      <c r="L45" s="3"/>
      <c r="M45" s="3"/>
      <c r="N45" s="58">
        <v>3</v>
      </c>
      <c r="O45" s="87" t="str">
        <f>B45</f>
        <v>2030 - 2105</v>
      </c>
      <c r="P45" s="87">
        <f>C45</f>
        <v>0</v>
      </c>
      <c r="Q45" s="87">
        <f>C54</f>
        <v>0</v>
      </c>
      <c r="R45" s="87">
        <f>C64</f>
        <v>0</v>
      </c>
      <c r="S45" s="87">
        <f>C74</f>
        <v>0</v>
      </c>
      <c r="T45" s="87">
        <f>C84</f>
        <v>0</v>
      </c>
    </row>
    <row r="46" spans="3:12" ht="12.75">
      <c r="C46"/>
      <c r="D46"/>
      <c r="E46"/>
      <c r="J46" s="3"/>
      <c r="K46" s="3"/>
      <c r="L46" s="3"/>
    </row>
    <row r="47" spans="1:14" ht="12.75">
      <c r="A47" s="7"/>
      <c r="B47" s="24"/>
      <c r="C47" s="24"/>
      <c r="D47" s="24"/>
      <c r="E47" s="5"/>
      <c r="F47" s="5"/>
      <c r="G47" s="24"/>
      <c r="J47" s="3"/>
      <c r="K47" s="3"/>
      <c r="L47" s="3"/>
      <c r="M47" s="3"/>
      <c r="N47" s="3"/>
    </row>
    <row r="48" spans="1:14" ht="13.5" thickBot="1">
      <c r="A48" s="474" t="s">
        <v>58</v>
      </c>
      <c r="B48" s="475"/>
      <c r="C48" s="475"/>
      <c r="D48" s="475"/>
      <c r="E48" s="475"/>
      <c r="F48" s="475"/>
      <c r="G48" s="476"/>
      <c r="J48" s="3"/>
      <c r="K48" s="3"/>
      <c r="L48" s="3"/>
      <c r="M48" s="3"/>
      <c r="N48" s="3"/>
    </row>
    <row r="49" spans="1:14" ht="12.75">
      <c r="A49" s="166" t="s">
        <v>22</v>
      </c>
      <c r="B49" s="167" t="s">
        <v>24</v>
      </c>
      <c r="C49" s="167" t="s">
        <v>25</v>
      </c>
      <c r="D49" s="167" t="s">
        <v>26</v>
      </c>
      <c r="E49" s="168" t="s">
        <v>27</v>
      </c>
      <c r="F49" s="169"/>
      <c r="G49" s="170" t="s">
        <v>28</v>
      </c>
      <c r="J49" s="3"/>
      <c r="K49" s="3"/>
      <c r="L49" s="3"/>
      <c r="M49" s="3"/>
      <c r="N49" s="3"/>
    </row>
    <row r="50" spans="1:14" ht="12.75">
      <c r="A50" s="171">
        <v>1</v>
      </c>
      <c r="B50" s="85" t="str">
        <f>Notes!F3</f>
        <v>1855 - 1930</v>
      </c>
      <c r="C50" s="85">
        <f>F8</f>
        <v>0</v>
      </c>
      <c r="D50" s="85">
        <f>F9</f>
        <v>0</v>
      </c>
      <c r="E50" s="197">
        <f>F10</f>
        <v>0</v>
      </c>
      <c r="F50" s="198"/>
      <c r="G50" s="207">
        <f>F11</f>
        <v>0</v>
      </c>
      <c r="J50" s="3"/>
      <c r="K50" s="3"/>
      <c r="L50" s="3"/>
      <c r="M50" s="3"/>
      <c r="N50" s="3"/>
    </row>
    <row r="51" spans="1:14" ht="12.75">
      <c r="A51" s="171" t="s">
        <v>23</v>
      </c>
      <c r="B51" s="85" t="str">
        <f>Notes!F4</f>
        <v>1930 - 1940</v>
      </c>
      <c r="C51" s="203"/>
      <c r="D51" s="203"/>
      <c r="E51" s="204"/>
      <c r="F51" s="205"/>
      <c r="G51" s="206"/>
      <c r="J51" s="3"/>
      <c r="K51" s="3"/>
      <c r="L51" s="3"/>
      <c r="M51" s="3"/>
      <c r="N51" s="3"/>
    </row>
    <row r="52" spans="1:14" ht="12.75">
      <c r="A52" s="172">
        <v>2</v>
      </c>
      <c r="B52" s="85" t="str">
        <f>Notes!F3</f>
        <v>1855 - 1930</v>
      </c>
      <c r="C52" s="85">
        <f>G8</f>
        <v>0</v>
      </c>
      <c r="D52" s="85">
        <f>G9</f>
        <v>0</v>
      </c>
      <c r="E52" s="197">
        <f>F10</f>
        <v>0</v>
      </c>
      <c r="F52" s="198"/>
      <c r="G52" s="207">
        <f>F11</f>
        <v>0</v>
      </c>
      <c r="J52" s="3"/>
      <c r="K52" s="3"/>
      <c r="L52" s="3"/>
      <c r="M52" s="3"/>
      <c r="N52" s="3"/>
    </row>
    <row r="53" spans="1:14" ht="12.75">
      <c r="A53" s="172" t="s">
        <v>23</v>
      </c>
      <c r="B53" s="86" t="str">
        <f>Notes!F5</f>
        <v>1940 - 2015</v>
      </c>
      <c r="C53" s="203"/>
      <c r="D53" s="203"/>
      <c r="E53" s="204"/>
      <c r="F53" s="205"/>
      <c r="G53" s="208"/>
      <c r="J53" s="3"/>
      <c r="K53" s="3"/>
      <c r="L53" s="3"/>
      <c r="M53" s="3"/>
      <c r="N53" s="3"/>
    </row>
    <row r="54" spans="1:14" ht="13.5" thickBot="1">
      <c r="A54" s="173">
        <v>3</v>
      </c>
      <c r="B54" s="174" t="str">
        <f>Notes!F6</f>
        <v>2015 - 2030</v>
      </c>
      <c r="C54" s="174">
        <f>H8</f>
        <v>0</v>
      </c>
      <c r="D54" s="174">
        <f>H9</f>
        <v>0</v>
      </c>
      <c r="E54" s="209">
        <f>H10</f>
        <v>0</v>
      </c>
      <c r="F54" s="210"/>
      <c r="G54" s="211">
        <f>H11</f>
        <v>0</v>
      </c>
      <c r="J54" s="3"/>
      <c r="K54" s="3"/>
      <c r="L54" s="3"/>
      <c r="M54" s="3"/>
      <c r="N54" s="3"/>
    </row>
    <row r="55" spans="1:14" ht="12.75">
      <c r="A55" s="14"/>
      <c r="B55" s="89"/>
      <c r="C55" s="42"/>
      <c r="D55" s="42"/>
      <c r="E55" s="43"/>
      <c r="F55" s="43"/>
      <c r="G55" s="42"/>
      <c r="J55" s="3"/>
      <c r="K55" s="3"/>
      <c r="L55" s="3"/>
      <c r="M55" s="3"/>
      <c r="N55" s="3"/>
    </row>
    <row r="56" spans="1:14" ht="12.75">
      <c r="A56" s="14"/>
      <c r="B56" s="26"/>
      <c r="C56" s="8"/>
      <c r="D56" s="8"/>
      <c r="E56" s="3"/>
      <c r="F56" s="3"/>
      <c r="G56" s="8"/>
      <c r="J56" s="3"/>
      <c r="K56" s="3"/>
      <c r="L56" s="3"/>
      <c r="M56" s="3"/>
      <c r="N56" s="3"/>
    </row>
    <row r="57" spans="1:14" ht="12.75">
      <c r="A57" s="7"/>
      <c r="B57" s="24"/>
      <c r="C57" s="24"/>
      <c r="D57" s="24"/>
      <c r="E57" s="5"/>
      <c r="F57" s="5"/>
      <c r="G57" s="24"/>
      <c r="J57" s="3"/>
      <c r="K57" s="3"/>
      <c r="L57" s="3"/>
      <c r="M57" s="3"/>
      <c r="N57" s="3"/>
    </row>
    <row r="58" spans="1:14" ht="13.5" thickBot="1">
      <c r="A58" s="477" t="s">
        <v>59</v>
      </c>
      <c r="B58" s="478"/>
      <c r="C58" s="478"/>
      <c r="D58" s="478"/>
      <c r="E58" s="478"/>
      <c r="F58" s="478"/>
      <c r="G58" s="479"/>
      <c r="J58" s="3"/>
      <c r="K58" s="3"/>
      <c r="L58" s="3"/>
      <c r="M58" s="3"/>
      <c r="N58" s="3"/>
    </row>
    <row r="59" spans="1:14" ht="12.75">
      <c r="A59" s="175" t="s">
        <v>22</v>
      </c>
      <c r="B59" s="176" t="s">
        <v>24</v>
      </c>
      <c r="C59" s="176" t="s">
        <v>25</v>
      </c>
      <c r="D59" s="176" t="s">
        <v>26</v>
      </c>
      <c r="E59" s="177" t="s">
        <v>27</v>
      </c>
      <c r="F59" s="178"/>
      <c r="G59" s="179" t="s">
        <v>28</v>
      </c>
      <c r="J59" s="11"/>
      <c r="K59" s="3"/>
      <c r="L59" s="3"/>
      <c r="M59" s="3"/>
      <c r="N59" s="3"/>
    </row>
    <row r="60" spans="1:14" ht="12.75">
      <c r="A60" s="180">
        <v>1</v>
      </c>
      <c r="B60" s="163" t="str">
        <f>Notes!F3</f>
        <v>1855 - 1930</v>
      </c>
      <c r="C60" s="163">
        <f>I8</f>
        <v>0</v>
      </c>
      <c r="D60" s="163">
        <f>I9</f>
        <v>0</v>
      </c>
      <c r="E60" s="164">
        <f>I10</f>
        <v>0</v>
      </c>
      <c r="F60" s="165"/>
      <c r="G60" s="194">
        <f>I11</f>
        <v>0</v>
      </c>
      <c r="J60" s="11"/>
      <c r="K60" s="3"/>
      <c r="L60" s="3"/>
      <c r="M60" s="3"/>
      <c r="N60" s="3"/>
    </row>
    <row r="61" spans="1:14" ht="12.75">
      <c r="A61" s="180" t="s">
        <v>23</v>
      </c>
      <c r="B61" s="163" t="str">
        <f>Notes!F4</f>
        <v>1930 - 1940</v>
      </c>
      <c r="C61" s="203"/>
      <c r="D61" s="203"/>
      <c r="E61" s="204"/>
      <c r="F61" s="205"/>
      <c r="G61" s="206"/>
      <c r="J61" s="11"/>
      <c r="K61" s="3"/>
      <c r="L61" s="3"/>
      <c r="M61" s="3"/>
      <c r="N61" s="3"/>
    </row>
    <row r="62" spans="1:14" ht="12.75">
      <c r="A62" s="181">
        <v>2</v>
      </c>
      <c r="B62" s="85" t="str">
        <f>Notes!F5</f>
        <v>1940 - 2015</v>
      </c>
      <c r="C62" s="85">
        <f>J8</f>
        <v>0</v>
      </c>
      <c r="D62" s="85">
        <f>J9</f>
        <v>0</v>
      </c>
      <c r="E62" s="197">
        <f>J10</f>
        <v>0</v>
      </c>
      <c r="F62" s="198"/>
      <c r="G62" s="212">
        <f>J11</f>
        <v>0</v>
      </c>
      <c r="J62" s="500"/>
      <c r="K62" s="501"/>
      <c r="L62" s="501"/>
      <c r="M62" s="3"/>
      <c r="N62" s="3"/>
    </row>
    <row r="63" spans="1:14" ht="12.75">
      <c r="A63" s="181" t="s">
        <v>23</v>
      </c>
      <c r="B63" s="86" t="str">
        <f>Notes!F6</f>
        <v>2015 - 2030</v>
      </c>
      <c r="C63" s="203"/>
      <c r="D63" s="203"/>
      <c r="E63" s="204"/>
      <c r="F63" s="205"/>
      <c r="G63" s="213"/>
      <c r="J63" s="11"/>
      <c r="K63" s="43"/>
      <c r="L63" s="3"/>
      <c r="M63" s="3"/>
      <c r="N63" s="3"/>
    </row>
    <row r="64" spans="1:14" ht="13.5" thickBot="1">
      <c r="A64" s="182">
        <v>3</v>
      </c>
      <c r="B64" s="183" t="str">
        <f>Notes!F7</f>
        <v>2030 - 2105</v>
      </c>
      <c r="C64" s="183">
        <f>K8</f>
        <v>0</v>
      </c>
      <c r="D64" s="183">
        <f>K9</f>
        <v>0</v>
      </c>
      <c r="E64" s="214">
        <f>K10</f>
        <v>0</v>
      </c>
      <c r="F64" s="215"/>
      <c r="G64" s="216">
        <f>K11</f>
        <v>0</v>
      </c>
      <c r="J64" s="11"/>
      <c r="K64" s="288"/>
      <c r="L64" s="3"/>
      <c r="M64" s="3"/>
      <c r="N64" s="3"/>
    </row>
    <row r="65" spans="1:14" ht="12.75">
      <c r="A65" s="14"/>
      <c r="B65" s="26"/>
      <c r="C65" s="42"/>
      <c r="D65" s="42"/>
      <c r="E65" s="43"/>
      <c r="F65" s="43"/>
      <c r="G65" s="42"/>
      <c r="J65" s="11"/>
      <c r="K65" s="43"/>
      <c r="L65" s="3"/>
      <c r="M65" s="3"/>
      <c r="N65" s="3"/>
    </row>
    <row r="66" spans="1:14" ht="12.75">
      <c r="A66" s="14"/>
      <c r="B66" s="26"/>
      <c r="C66" s="8"/>
      <c r="D66" s="8"/>
      <c r="E66" s="3"/>
      <c r="F66" s="3"/>
      <c r="G66" s="8"/>
      <c r="J66" s="11"/>
      <c r="K66" s="11"/>
      <c r="L66" s="3"/>
      <c r="M66" s="3"/>
      <c r="N66" s="3"/>
    </row>
    <row r="67" spans="1:14" ht="12.75">
      <c r="A67" s="7"/>
      <c r="B67" s="24"/>
      <c r="C67" s="24"/>
      <c r="D67" s="24"/>
      <c r="E67" s="5"/>
      <c r="F67" s="5"/>
      <c r="G67" s="24"/>
      <c r="J67" s="11"/>
      <c r="K67" s="3"/>
      <c r="L67" s="3"/>
      <c r="M67" s="3"/>
      <c r="N67" s="3"/>
    </row>
    <row r="68" spans="1:14" ht="13.5" thickBot="1">
      <c r="A68" s="442" t="s">
        <v>60</v>
      </c>
      <c r="B68" s="466"/>
      <c r="C68" s="466"/>
      <c r="D68" s="466"/>
      <c r="E68" s="466"/>
      <c r="F68" s="466"/>
      <c r="G68" s="467"/>
      <c r="J68" s="261"/>
      <c r="K68" s="3"/>
      <c r="L68" s="3"/>
      <c r="M68" s="3"/>
      <c r="N68" s="3"/>
    </row>
    <row r="69" spans="1:14" ht="12.75">
      <c r="A69" s="184" t="s">
        <v>22</v>
      </c>
      <c r="B69" s="185" t="s">
        <v>24</v>
      </c>
      <c r="C69" s="185" t="s">
        <v>25</v>
      </c>
      <c r="D69" s="185" t="s">
        <v>26</v>
      </c>
      <c r="E69" s="186" t="s">
        <v>27</v>
      </c>
      <c r="F69" s="187"/>
      <c r="G69" s="188" t="s">
        <v>28</v>
      </c>
      <c r="J69" s="11"/>
      <c r="K69" s="262"/>
      <c r="L69" s="3"/>
      <c r="M69" s="3"/>
      <c r="N69" s="3"/>
    </row>
    <row r="70" spans="1:14" ht="12.75">
      <c r="A70" s="192">
        <v>1</v>
      </c>
      <c r="B70" s="163" t="str">
        <f>Notes!F3</f>
        <v>1855 - 1930</v>
      </c>
      <c r="C70" s="163">
        <f>L8</f>
        <v>0</v>
      </c>
      <c r="D70" s="163">
        <f>L9</f>
        <v>0</v>
      </c>
      <c r="E70" s="164">
        <f>L10</f>
        <v>0</v>
      </c>
      <c r="F70" s="165"/>
      <c r="G70" s="193">
        <f>L11</f>
        <v>0</v>
      </c>
      <c r="J70" s="11"/>
      <c r="K70" s="263"/>
      <c r="L70" s="3"/>
      <c r="M70" s="3"/>
      <c r="N70" s="3"/>
    </row>
    <row r="71" spans="1:14" ht="12.75">
      <c r="A71" s="192" t="s">
        <v>23</v>
      </c>
      <c r="B71" s="163" t="str">
        <f>Notes!F4</f>
        <v>1930 - 1940</v>
      </c>
      <c r="C71" s="203"/>
      <c r="D71" s="203"/>
      <c r="E71" s="204"/>
      <c r="F71" s="205"/>
      <c r="G71" s="206"/>
      <c r="J71" s="11"/>
      <c r="K71" s="263"/>
      <c r="L71" s="3"/>
      <c r="M71" s="3"/>
      <c r="N71" s="3"/>
    </row>
    <row r="72" spans="1:14" ht="12.75">
      <c r="A72" s="189">
        <v>2</v>
      </c>
      <c r="B72" s="85" t="str">
        <f>Notes!F5</f>
        <v>1940 - 2015</v>
      </c>
      <c r="C72" s="85">
        <f>M8</f>
        <v>0</v>
      </c>
      <c r="D72" s="85">
        <f>M9</f>
        <v>0</v>
      </c>
      <c r="E72" s="197">
        <f>M10</f>
        <v>0</v>
      </c>
      <c r="F72" s="198"/>
      <c r="G72" s="217">
        <f>M11</f>
        <v>0</v>
      </c>
      <c r="J72" s="11"/>
      <c r="K72" s="262"/>
      <c r="L72" s="3"/>
      <c r="M72" s="3"/>
      <c r="N72" s="3"/>
    </row>
    <row r="73" spans="1:14" ht="12.75">
      <c r="A73" s="189" t="s">
        <v>23</v>
      </c>
      <c r="B73" s="86" t="str">
        <f>Notes!F6</f>
        <v>2015 - 2030</v>
      </c>
      <c r="C73" s="203"/>
      <c r="D73" s="203"/>
      <c r="E73" s="204"/>
      <c r="F73" s="205"/>
      <c r="G73" s="218"/>
      <c r="J73" s="11"/>
      <c r="K73" s="263"/>
      <c r="L73" s="3"/>
      <c r="M73" s="3"/>
      <c r="N73" s="3"/>
    </row>
    <row r="74" spans="1:14" ht="13.5" thickBot="1">
      <c r="A74" s="190">
        <v>3</v>
      </c>
      <c r="B74" s="191" t="str">
        <f>Notes!F7</f>
        <v>2030 - 2105</v>
      </c>
      <c r="C74" s="191">
        <f>N8</f>
        <v>0</v>
      </c>
      <c r="D74" s="191">
        <f>N9</f>
        <v>0</v>
      </c>
      <c r="E74" s="219">
        <f>N10</f>
        <v>0</v>
      </c>
      <c r="F74" s="220"/>
      <c r="G74" s="221">
        <f>N11</f>
        <v>0</v>
      </c>
      <c r="J74" s="3"/>
      <c r="K74" s="263"/>
      <c r="L74" s="3"/>
      <c r="M74" s="3"/>
      <c r="N74" s="3"/>
    </row>
    <row r="75" spans="1:14" ht="12.75">
      <c r="A75" s="50"/>
      <c r="B75" s="89"/>
      <c r="C75" s="42"/>
      <c r="D75" s="42"/>
      <c r="E75" s="43"/>
      <c r="F75" s="43"/>
      <c r="G75" s="42"/>
      <c r="J75" s="440"/>
      <c r="K75" s="440"/>
      <c r="L75" s="440"/>
      <c r="M75" s="3"/>
      <c r="N75" s="3"/>
    </row>
    <row r="76" spans="1:14" ht="12.75">
      <c r="A76" s="50"/>
      <c r="B76" s="89"/>
      <c r="C76" s="42"/>
      <c r="D76" s="42"/>
      <c r="E76" s="43"/>
      <c r="F76" s="43"/>
      <c r="G76" s="42"/>
      <c r="J76" s="441"/>
      <c r="K76" s="441"/>
      <c r="L76" s="441"/>
      <c r="M76" s="3"/>
      <c r="N76" s="3"/>
    </row>
    <row r="77" spans="1:14" ht="12.75">
      <c r="A77" s="14"/>
      <c r="B77" s="26"/>
      <c r="C77" s="28"/>
      <c r="D77" s="28"/>
      <c r="E77" s="29"/>
      <c r="F77" s="29"/>
      <c r="G77" s="28"/>
      <c r="J77" s="440"/>
      <c r="K77" s="440"/>
      <c r="L77" s="440"/>
      <c r="M77" s="3"/>
      <c r="N77" s="3"/>
    </row>
    <row r="78" spans="1:14" ht="13.5" thickBot="1">
      <c r="A78" s="468" t="s">
        <v>86</v>
      </c>
      <c r="B78" s="469"/>
      <c r="C78" s="469"/>
      <c r="D78" s="469"/>
      <c r="E78" s="469"/>
      <c r="F78" s="469"/>
      <c r="G78" s="470"/>
      <c r="J78" s="446"/>
      <c r="K78" s="446"/>
      <c r="L78" s="446"/>
      <c r="M78" s="3"/>
      <c r="N78" s="3"/>
    </row>
    <row r="79" spans="1:14" ht="12.75">
      <c r="A79" s="67" t="s">
        <v>22</v>
      </c>
      <c r="B79" s="62" t="s">
        <v>24</v>
      </c>
      <c r="C79" s="62" t="s">
        <v>25</v>
      </c>
      <c r="D79" s="62" t="s">
        <v>26</v>
      </c>
      <c r="E79" s="63" t="s">
        <v>27</v>
      </c>
      <c r="F79" s="64"/>
      <c r="G79" s="65" t="s">
        <v>28</v>
      </c>
      <c r="J79" s="11"/>
      <c r="K79" s="3"/>
      <c r="L79" s="3"/>
      <c r="M79" s="3"/>
      <c r="N79" s="3"/>
    </row>
    <row r="80" spans="1:14" ht="12.75">
      <c r="A80" s="195">
        <v>1</v>
      </c>
      <c r="B80" s="163" t="str">
        <f>Notes!F3</f>
        <v>1855 - 1930</v>
      </c>
      <c r="C80" s="163">
        <f>O8</f>
        <v>0</v>
      </c>
      <c r="D80" s="163">
        <f>O9</f>
        <v>0</v>
      </c>
      <c r="E80" s="164">
        <f>O10</f>
        <v>0</v>
      </c>
      <c r="F80" s="165"/>
      <c r="G80" s="196">
        <f>O11</f>
        <v>0</v>
      </c>
      <c r="J80" s="11"/>
      <c r="K80" s="3"/>
      <c r="L80" s="3"/>
      <c r="M80" s="3"/>
      <c r="N80" s="3"/>
    </row>
    <row r="81" spans="1:14" ht="12.75">
      <c r="A81" s="195" t="s">
        <v>23</v>
      </c>
      <c r="B81" s="163" t="str">
        <f>Notes!F4</f>
        <v>1930 - 1940</v>
      </c>
      <c r="C81" s="203"/>
      <c r="D81" s="203"/>
      <c r="E81" s="204"/>
      <c r="F81" s="205"/>
      <c r="G81" s="206"/>
      <c r="J81" s="11"/>
      <c r="K81" s="3"/>
      <c r="L81" s="3"/>
      <c r="M81" s="3"/>
      <c r="N81" s="3"/>
    </row>
    <row r="82" spans="1:14" ht="12.75">
      <c r="A82" s="59">
        <v>2</v>
      </c>
      <c r="B82" s="85" t="str">
        <f>Notes!F5</f>
        <v>1940 - 2015</v>
      </c>
      <c r="C82" s="85">
        <f>P8</f>
        <v>0</v>
      </c>
      <c r="D82" s="85">
        <f>P9</f>
        <v>0</v>
      </c>
      <c r="E82" s="197">
        <f>P10</f>
        <v>0</v>
      </c>
      <c r="F82" s="198"/>
      <c r="G82" s="222">
        <f>P11</f>
        <v>0</v>
      </c>
      <c r="J82" s="11"/>
      <c r="K82" s="43"/>
      <c r="L82" s="3"/>
      <c r="M82" s="3"/>
      <c r="N82" s="3"/>
    </row>
    <row r="83" spans="1:14" ht="12.75">
      <c r="A83" s="59" t="s">
        <v>23</v>
      </c>
      <c r="B83" s="86" t="str">
        <f>Notes!F6</f>
        <v>2015 - 2030</v>
      </c>
      <c r="C83" s="203"/>
      <c r="D83" s="203"/>
      <c r="E83" s="204"/>
      <c r="F83" s="205"/>
      <c r="G83" s="223"/>
      <c r="J83" s="11"/>
      <c r="K83" s="3"/>
      <c r="L83" s="3"/>
      <c r="M83" s="3"/>
      <c r="N83" s="3"/>
    </row>
    <row r="84" spans="1:14" ht="13.5" thickBot="1">
      <c r="A84" s="60">
        <v>3</v>
      </c>
      <c r="B84" s="88" t="str">
        <f>Notes!F7</f>
        <v>2030 - 2105</v>
      </c>
      <c r="C84" s="88">
        <f>Q8</f>
        <v>0</v>
      </c>
      <c r="D84" s="88">
        <f>Q9</f>
        <v>0</v>
      </c>
      <c r="E84" s="224">
        <f>Q10</f>
        <v>0</v>
      </c>
      <c r="F84" s="225"/>
      <c r="G84" s="226">
        <f>Q11</f>
        <v>0</v>
      </c>
      <c r="J84" s="3"/>
      <c r="K84" s="3"/>
      <c r="L84" s="3"/>
      <c r="M84" s="3"/>
      <c r="N84" s="3"/>
    </row>
    <row r="85" spans="1:14" ht="12.75">
      <c r="A85" s="50"/>
      <c r="B85" s="89"/>
      <c r="C85" s="42"/>
      <c r="D85" s="42"/>
      <c r="E85" s="43"/>
      <c r="F85" s="43"/>
      <c r="G85" s="42"/>
      <c r="J85" s="3"/>
      <c r="K85" s="3"/>
      <c r="L85" s="3"/>
      <c r="M85" s="3"/>
      <c r="N85" s="3"/>
    </row>
    <row r="86" spans="1:14" ht="12.75">
      <c r="A86" s="50"/>
      <c r="B86" s="89"/>
      <c r="C86" s="42"/>
      <c r="D86" s="42"/>
      <c r="E86" s="43"/>
      <c r="F86" s="43"/>
      <c r="G86" s="42"/>
      <c r="J86" s="3"/>
      <c r="K86" s="3"/>
      <c r="L86" s="3"/>
      <c r="M86" s="3"/>
      <c r="N86" s="3"/>
    </row>
    <row r="87" spans="1:14" ht="12.75">
      <c r="A87" s="14"/>
      <c r="B87" s="26"/>
      <c r="C87" s="28"/>
      <c r="D87" s="28"/>
      <c r="E87" s="29"/>
      <c r="F87" s="29"/>
      <c r="G87" s="28"/>
      <c r="J87" s="11"/>
      <c r="K87" s="3"/>
      <c r="L87" s="3"/>
      <c r="M87" s="3"/>
      <c r="N87" s="3"/>
    </row>
    <row r="88" spans="2:24" ht="12.75">
      <c r="B88" s="1"/>
      <c r="C88" s="17"/>
      <c r="D88" s="17" t="s">
        <v>61</v>
      </c>
      <c r="E88" s="7"/>
      <c r="F88" s="7">
        <f>Notes!F9</f>
        <v>0</v>
      </c>
      <c r="G88" s="1"/>
      <c r="J88" s="12" t="s">
        <v>31</v>
      </c>
      <c r="K88" s="5"/>
      <c r="L88" s="5"/>
      <c r="M88" s="3"/>
      <c r="N88" s="3"/>
      <c r="P88" s="11"/>
      <c r="Q88" s="11"/>
      <c r="R88" s="11"/>
      <c r="S88" s="3"/>
      <c r="T88" s="3"/>
      <c r="U88" s="3"/>
      <c r="V88" s="11"/>
      <c r="W88" s="3"/>
      <c r="X88" s="3"/>
    </row>
    <row r="89" spans="2:24" ht="12.75">
      <c r="B89" s="1"/>
      <c r="C89" s="17"/>
      <c r="D89" s="17" t="s">
        <v>30</v>
      </c>
      <c r="E89" s="7"/>
      <c r="G89" s="1"/>
      <c r="J89" s="37" t="s">
        <v>29</v>
      </c>
      <c r="K89" s="35">
        <f>A14+4</f>
        <v>39824</v>
      </c>
      <c r="L89" s="35">
        <f>A14+5</f>
        <v>39825</v>
      </c>
      <c r="M89" s="3"/>
      <c r="N89" s="3"/>
      <c r="P89" s="11"/>
      <c r="Q89" s="11"/>
      <c r="R89" s="11"/>
      <c r="S89" s="3"/>
      <c r="T89" s="3"/>
      <c r="U89" s="3"/>
      <c r="V89" s="3"/>
      <c r="W89" s="3"/>
      <c r="X89" s="3"/>
    </row>
    <row r="90" spans="2:24" ht="12.75">
      <c r="B90" s="1"/>
      <c r="C90" s="17"/>
      <c r="D90" s="38" t="s">
        <v>29</v>
      </c>
      <c r="E90" s="36">
        <f>A14</f>
        <v>39820</v>
      </c>
      <c r="G90" s="1"/>
      <c r="J90" s="4"/>
      <c r="K90" s="4"/>
      <c r="L90" s="4"/>
      <c r="M90" s="3"/>
      <c r="N90" s="3"/>
      <c r="P90" s="3"/>
      <c r="Q90" s="3"/>
      <c r="R90" s="3"/>
      <c r="S90" s="3"/>
      <c r="T90" s="3"/>
      <c r="U90" s="3"/>
      <c r="V90" s="3"/>
      <c r="W90" s="3"/>
      <c r="X90" s="3"/>
    </row>
    <row r="91" spans="2:24" ht="12.75">
      <c r="B91" s="1"/>
      <c r="C91" s="17"/>
      <c r="D91" s="14"/>
      <c r="E91" s="16"/>
      <c r="G91" s="1"/>
      <c r="J91" s="4"/>
      <c r="K91" s="4"/>
      <c r="L91" s="4"/>
      <c r="M91" s="3"/>
      <c r="N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2.75">
      <c r="B92" s="1"/>
      <c r="C92" s="17"/>
      <c r="D92" s="14"/>
      <c r="E92" s="16"/>
      <c r="G92" s="1"/>
      <c r="J92" s="4"/>
      <c r="K92" s="4"/>
      <c r="L92" s="4"/>
      <c r="M92" s="3"/>
      <c r="N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2.75">
      <c r="B93" s="1"/>
      <c r="C93" s="17"/>
      <c r="D93" s="14"/>
      <c r="E93" s="16"/>
      <c r="G93" s="1"/>
      <c r="J93" s="4"/>
      <c r="K93" s="4"/>
      <c r="L93" s="4"/>
      <c r="M93" s="3"/>
      <c r="N93" s="3"/>
      <c r="P93" s="3"/>
      <c r="Q93" s="20">
        <f>E90</f>
        <v>39820</v>
      </c>
      <c r="R93" s="3"/>
      <c r="S93" s="3"/>
      <c r="T93" s="3"/>
      <c r="U93" s="3"/>
      <c r="V93" s="3"/>
      <c r="W93" s="3"/>
      <c r="X93" s="3"/>
    </row>
    <row r="94" spans="1:14" ht="13.5" thickBot="1">
      <c r="A94" s="471" t="s">
        <v>57</v>
      </c>
      <c r="B94" s="472"/>
      <c r="C94" s="472"/>
      <c r="D94" s="472"/>
      <c r="E94" s="472"/>
      <c r="F94" s="472"/>
      <c r="G94" s="473"/>
      <c r="J94" s="4"/>
      <c r="K94" s="4"/>
      <c r="L94" s="4"/>
      <c r="M94" s="3"/>
      <c r="N94" s="3"/>
    </row>
    <row r="95" spans="1:20" ht="12.75">
      <c r="A95" s="61" t="s">
        <v>22</v>
      </c>
      <c r="B95" s="53" t="s">
        <v>24</v>
      </c>
      <c r="C95" s="53" t="s">
        <v>25</v>
      </c>
      <c r="D95" s="53" t="s">
        <v>26</v>
      </c>
      <c r="E95" s="54" t="s">
        <v>27</v>
      </c>
      <c r="F95" s="55"/>
      <c r="G95" s="56" t="s">
        <v>28</v>
      </c>
      <c r="J95" s="4" t="s">
        <v>81</v>
      </c>
      <c r="K95" s="4"/>
      <c r="L95" s="4"/>
      <c r="M95" s="3"/>
      <c r="N95" s="61" t="s">
        <v>22</v>
      </c>
      <c r="O95" s="53" t="s">
        <v>24</v>
      </c>
      <c r="P95" s="53" t="s">
        <v>117</v>
      </c>
      <c r="Q95" s="53" t="s">
        <v>118</v>
      </c>
      <c r="R95" s="53" t="s">
        <v>119</v>
      </c>
      <c r="S95" s="53" t="s">
        <v>120</v>
      </c>
      <c r="T95" s="53" t="s">
        <v>121</v>
      </c>
    </row>
    <row r="96" spans="1:20" ht="12.75">
      <c r="A96" s="57">
        <v>1</v>
      </c>
      <c r="B96" s="85" t="str">
        <f>Notes!F3</f>
        <v>1855 - 1930</v>
      </c>
      <c r="C96" s="85">
        <f>C14</f>
        <v>0</v>
      </c>
      <c r="D96" s="85">
        <f>C15</f>
        <v>0</v>
      </c>
      <c r="E96" s="197">
        <f>C16</f>
        <v>0</v>
      </c>
      <c r="F96" s="198"/>
      <c r="G96" s="199">
        <f>C17</f>
        <v>0</v>
      </c>
      <c r="J96" s="4"/>
      <c r="K96" s="4"/>
      <c r="L96" s="4"/>
      <c r="M96" s="3"/>
      <c r="N96" s="57">
        <v>1</v>
      </c>
      <c r="O96" s="85" t="str">
        <f>B96</f>
        <v>1855 - 1930</v>
      </c>
      <c r="P96" s="85">
        <f>C96</f>
        <v>0</v>
      </c>
      <c r="Q96" s="85">
        <f>C105</f>
        <v>0</v>
      </c>
      <c r="R96" s="85">
        <f>C115</f>
        <v>0</v>
      </c>
      <c r="S96" s="85">
        <f>C125</f>
        <v>0</v>
      </c>
      <c r="T96" s="85">
        <f>C135</f>
        <v>0</v>
      </c>
    </row>
    <row r="97" spans="1:20" ht="12.75">
      <c r="A97" s="283" t="s">
        <v>23</v>
      </c>
      <c r="B97" s="85" t="str">
        <f>Notes!F4</f>
        <v>1930 - 1940</v>
      </c>
      <c r="C97" s="203"/>
      <c r="D97" s="203"/>
      <c r="E97" s="204"/>
      <c r="F97" s="205"/>
      <c r="G97" s="206"/>
      <c r="J97" s="4"/>
      <c r="K97" s="4"/>
      <c r="L97" s="4"/>
      <c r="M97" s="3"/>
      <c r="N97" s="283" t="s">
        <v>23</v>
      </c>
      <c r="O97" s="85" t="str">
        <f>B97</f>
        <v>1930 - 1940</v>
      </c>
      <c r="P97" s="203"/>
      <c r="Q97" s="203"/>
      <c r="R97" s="203"/>
      <c r="S97" s="203"/>
      <c r="T97" s="203"/>
    </row>
    <row r="98" spans="1:20" ht="13.5" thickBot="1">
      <c r="A98" s="58">
        <v>2</v>
      </c>
      <c r="B98" s="87" t="str">
        <f>Notes!F5</f>
        <v>1940 - 2015</v>
      </c>
      <c r="C98" s="87">
        <f>D14</f>
        <v>0</v>
      </c>
      <c r="D98" s="87">
        <f>D15</f>
        <v>0</v>
      </c>
      <c r="E98" s="200">
        <f>D16</f>
        <v>0</v>
      </c>
      <c r="F98" s="201"/>
      <c r="G98" s="202">
        <f>D17</f>
        <v>0</v>
      </c>
      <c r="J98" s="4"/>
      <c r="K98" s="4"/>
      <c r="L98" s="4"/>
      <c r="M98" s="3"/>
      <c r="N98" s="58">
        <v>2</v>
      </c>
      <c r="O98" s="87" t="str">
        <f>B98</f>
        <v>1940 - 2015</v>
      </c>
      <c r="P98" s="87">
        <f>C98</f>
        <v>0</v>
      </c>
      <c r="Q98" s="87">
        <f>C107</f>
        <v>0</v>
      </c>
      <c r="R98" s="87">
        <f>C117</f>
        <v>0</v>
      </c>
      <c r="S98" s="87">
        <f>C127</f>
        <v>0</v>
      </c>
      <c r="T98" s="87">
        <f>C137</f>
        <v>0</v>
      </c>
    </row>
    <row r="99" spans="1:20" ht="13.5" thickBot="1">
      <c r="A99" s="57" t="s">
        <v>23</v>
      </c>
      <c r="B99" s="87" t="str">
        <f>Notes!F6</f>
        <v>2015 - 2030</v>
      </c>
      <c r="C99" s="203"/>
      <c r="D99" s="203"/>
      <c r="E99" s="204"/>
      <c r="F99" s="205"/>
      <c r="G99" s="206"/>
      <c r="J99" s="4"/>
      <c r="K99" s="4"/>
      <c r="L99" s="4"/>
      <c r="M99" s="3"/>
      <c r="N99" s="57" t="s">
        <v>23</v>
      </c>
      <c r="O99" s="87" t="str">
        <f>B99</f>
        <v>2015 - 2030</v>
      </c>
      <c r="P99" s="203"/>
      <c r="Q99" s="203"/>
      <c r="R99" s="203"/>
      <c r="S99" s="203"/>
      <c r="T99" s="203"/>
    </row>
    <row r="100" spans="1:20" ht="13.5" thickBot="1">
      <c r="A100" s="58">
        <v>3</v>
      </c>
      <c r="B100" s="87" t="str">
        <f>Notes!F7</f>
        <v>2030 - 2105</v>
      </c>
      <c r="C100" s="87">
        <f>E14</f>
        <v>0</v>
      </c>
      <c r="D100" s="87">
        <f>E15</f>
        <v>0</v>
      </c>
      <c r="E100" s="200">
        <f>E16</f>
        <v>0</v>
      </c>
      <c r="F100" s="201"/>
      <c r="G100" s="202">
        <f>E17</f>
        <v>0</v>
      </c>
      <c r="J100" s="4"/>
      <c r="K100" s="4"/>
      <c r="L100" s="4"/>
      <c r="M100" s="3"/>
      <c r="N100" s="58">
        <v>3</v>
      </c>
      <c r="O100" s="87" t="str">
        <f>B100</f>
        <v>2030 - 2105</v>
      </c>
      <c r="P100" s="87">
        <f>C100</f>
        <v>0</v>
      </c>
      <c r="Q100" s="87">
        <f>C109</f>
        <v>0</v>
      </c>
      <c r="R100" s="87">
        <f>C119</f>
        <v>0</v>
      </c>
      <c r="S100" s="87">
        <f>C129</f>
        <v>0</v>
      </c>
      <c r="T100" s="87">
        <f>C139</f>
        <v>0</v>
      </c>
    </row>
    <row r="101" spans="3:5" ht="12.75">
      <c r="C101"/>
      <c r="D101"/>
      <c r="E101"/>
    </row>
    <row r="102" spans="1:14" ht="12.75">
      <c r="A102" s="7"/>
      <c r="B102" s="24"/>
      <c r="C102" s="24"/>
      <c r="D102" s="24"/>
      <c r="E102" s="5"/>
      <c r="F102" s="5"/>
      <c r="G102" s="24"/>
      <c r="J102" s="4"/>
      <c r="K102" s="4"/>
      <c r="L102" s="4"/>
      <c r="M102" s="3"/>
      <c r="N102" s="3"/>
    </row>
    <row r="103" spans="1:14" ht="13.5" thickBot="1">
      <c r="A103" s="474" t="s">
        <v>58</v>
      </c>
      <c r="B103" s="475"/>
      <c r="C103" s="475"/>
      <c r="D103" s="475"/>
      <c r="E103" s="475"/>
      <c r="F103" s="475"/>
      <c r="G103" s="476"/>
      <c r="J103" s="4"/>
      <c r="K103" s="4"/>
      <c r="L103" s="4"/>
      <c r="M103" s="3"/>
      <c r="N103" s="3"/>
    </row>
    <row r="104" spans="1:14" ht="12.75">
      <c r="A104" s="166" t="s">
        <v>22</v>
      </c>
      <c r="B104" s="167" t="s">
        <v>24</v>
      </c>
      <c r="C104" s="167" t="s">
        <v>25</v>
      </c>
      <c r="D104" s="167" t="s">
        <v>26</v>
      </c>
      <c r="E104" s="168" t="s">
        <v>27</v>
      </c>
      <c r="F104" s="169"/>
      <c r="G104" s="170" t="s">
        <v>28</v>
      </c>
      <c r="J104" s="4" t="s">
        <v>104</v>
      </c>
      <c r="K104" s="4"/>
      <c r="L104" s="4"/>
      <c r="M104" s="3"/>
      <c r="N104" s="3"/>
    </row>
    <row r="105" spans="1:14" ht="12.75">
      <c r="A105" s="171">
        <v>1</v>
      </c>
      <c r="B105" s="85" t="str">
        <f>Notes!F3</f>
        <v>1855 - 1930</v>
      </c>
      <c r="C105" s="85">
        <f>F14</f>
        <v>0</v>
      </c>
      <c r="D105" s="85">
        <f>F15</f>
        <v>0</v>
      </c>
      <c r="E105" s="197">
        <f>F16</f>
        <v>0</v>
      </c>
      <c r="F105" s="198"/>
      <c r="G105" s="207">
        <f>F17</f>
        <v>0</v>
      </c>
      <c r="J105" s="4"/>
      <c r="K105" s="4"/>
      <c r="L105" s="4"/>
      <c r="M105" s="3"/>
      <c r="N105" s="3"/>
    </row>
    <row r="106" spans="1:14" ht="12.75">
      <c r="A106" s="171" t="s">
        <v>23</v>
      </c>
      <c r="B106" s="85" t="str">
        <f>Notes!F4</f>
        <v>1930 - 1940</v>
      </c>
      <c r="C106" s="203"/>
      <c r="D106" s="203"/>
      <c r="E106" s="204"/>
      <c r="F106" s="205"/>
      <c r="G106" s="206"/>
      <c r="J106" s="4"/>
      <c r="K106" s="4"/>
      <c r="L106" s="4"/>
      <c r="M106" s="3"/>
      <c r="N106" s="3"/>
    </row>
    <row r="107" spans="1:14" ht="12.75">
      <c r="A107" s="172">
        <v>2</v>
      </c>
      <c r="B107" s="85" t="str">
        <f>Notes!F5</f>
        <v>1940 - 2015</v>
      </c>
      <c r="C107" s="85">
        <f>G14</f>
        <v>0</v>
      </c>
      <c r="D107" s="85">
        <f>G15</f>
        <v>0</v>
      </c>
      <c r="E107" s="197">
        <f>G16</f>
        <v>0</v>
      </c>
      <c r="F107" s="198"/>
      <c r="G107" s="207">
        <f>G17</f>
        <v>0</v>
      </c>
      <c r="J107" s="4"/>
      <c r="K107" s="4"/>
      <c r="L107" s="4"/>
      <c r="M107" s="3"/>
      <c r="N107" s="3"/>
    </row>
    <row r="108" spans="1:14" ht="12.75">
      <c r="A108" s="172" t="s">
        <v>23</v>
      </c>
      <c r="B108" s="86" t="str">
        <f>Notes!F6</f>
        <v>2015 - 2030</v>
      </c>
      <c r="C108" s="203"/>
      <c r="D108" s="203"/>
      <c r="E108" s="204"/>
      <c r="F108" s="205"/>
      <c r="G108" s="208"/>
      <c r="J108" s="5"/>
      <c r="K108" s="4"/>
      <c r="L108" s="4"/>
      <c r="M108" s="3"/>
      <c r="N108" s="3"/>
    </row>
    <row r="109" spans="1:14" ht="13.5" thickBot="1">
      <c r="A109" s="173">
        <v>3</v>
      </c>
      <c r="B109" s="174" t="str">
        <f>Notes!F7</f>
        <v>2030 - 2105</v>
      </c>
      <c r="C109" s="174">
        <f>H14</f>
        <v>0</v>
      </c>
      <c r="D109" s="174">
        <f>H15</f>
        <v>0</v>
      </c>
      <c r="E109" s="209">
        <f>H16</f>
        <v>0</v>
      </c>
      <c r="F109" s="210"/>
      <c r="G109" s="211">
        <f>H17</f>
        <v>0</v>
      </c>
      <c r="J109" s="4"/>
      <c r="K109" s="4"/>
      <c r="L109" s="4"/>
      <c r="M109" s="3"/>
      <c r="N109" s="3"/>
    </row>
    <row r="110" spans="1:14" ht="12.75">
      <c r="A110" s="14"/>
      <c r="B110" s="26"/>
      <c r="C110" s="42"/>
      <c r="D110" s="42"/>
      <c r="E110" s="43"/>
      <c r="F110" s="43"/>
      <c r="G110" s="42"/>
      <c r="J110" s="4"/>
      <c r="K110" s="4"/>
      <c r="L110" s="4"/>
      <c r="M110" s="3"/>
      <c r="N110" s="3"/>
    </row>
    <row r="111" spans="1:14" ht="12.75">
      <c r="A111" s="14"/>
      <c r="B111" s="26"/>
      <c r="C111" s="8"/>
      <c r="D111" s="8"/>
      <c r="E111" s="3"/>
      <c r="F111" s="3"/>
      <c r="G111" s="8"/>
      <c r="J111" s="4"/>
      <c r="K111" s="4"/>
      <c r="L111" s="4"/>
      <c r="M111" s="3"/>
      <c r="N111" s="3"/>
    </row>
    <row r="112" spans="1:14" ht="12.75">
      <c r="A112" s="7"/>
      <c r="B112" s="24"/>
      <c r="C112" s="24"/>
      <c r="D112" s="24"/>
      <c r="E112" s="5"/>
      <c r="F112" s="5"/>
      <c r="G112" s="24"/>
      <c r="J112" s="291"/>
      <c r="K112" s="291"/>
      <c r="L112" s="291"/>
      <c r="M112" s="3"/>
      <c r="N112" s="3"/>
    </row>
    <row r="113" spans="1:14" ht="13.5" thickBot="1">
      <c r="A113" s="477" t="s">
        <v>59</v>
      </c>
      <c r="B113" s="478"/>
      <c r="C113" s="478"/>
      <c r="D113" s="478"/>
      <c r="E113" s="478"/>
      <c r="F113" s="478"/>
      <c r="G113" s="479"/>
      <c r="J113" s="3"/>
      <c r="K113" s="3"/>
      <c r="L113" s="3"/>
      <c r="M113" s="3"/>
      <c r="N113" s="3"/>
    </row>
    <row r="114" spans="1:14" ht="12.75">
      <c r="A114" s="175" t="s">
        <v>22</v>
      </c>
      <c r="B114" s="176" t="s">
        <v>24</v>
      </c>
      <c r="C114" s="176" t="s">
        <v>25</v>
      </c>
      <c r="D114" s="176" t="s">
        <v>26</v>
      </c>
      <c r="E114" s="177" t="s">
        <v>27</v>
      </c>
      <c r="F114" s="178"/>
      <c r="G114" s="179" t="s">
        <v>28</v>
      </c>
      <c r="J114" s="11"/>
      <c r="K114" s="3"/>
      <c r="L114" s="3"/>
      <c r="M114" s="3"/>
      <c r="N114" s="3"/>
    </row>
    <row r="115" spans="1:14" ht="12.75">
      <c r="A115" s="180">
        <v>1</v>
      </c>
      <c r="B115" s="163" t="str">
        <f>Notes!F3</f>
        <v>1855 - 1930</v>
      </c>
      <c r="C115" s="163">
        <f>I14</f>
        <v>0</v>
      </c>
      <c r="D115" s="163">
        <f>I15</f>
        <v>0</v>
      </c>
      <c r="E115" s="164">
        <f>I16</f>
        <v>0</v>
      </c>
      <c r="F115" s="165"/>
      <c r="G115" s="194">
        <f>I17</f>
        <v>0</v>
      </c>
      <c r="J115" s="11"/>
      <c r="K115" s="3"/>
      <c r="L115" s="3"/>
      <c r="M115" s="3"/>
      <c r="N115" s="3"/>
    </row>
    <row r="116" spans="1:14" ht="12.75">
      <c r="A116" s="180" t="s">
        <v>23</v>
      </c>
      <c r="B116" s="163" t="str">
        <f>Notes!F4</f>
        <v>1930 - 1940</v>
      </c>
      <c r="C116" s="203"/>
      <c r="D116" s="203"/>
      <c r="E116" s="204"/>
      <c r="F116" s="205"/>
      <c r="G116" s="206"/>
      <c r="J116" s="11"/>
      <c r="K116" s="3"/>
      <c r="L116" s="3"/>
      <c r="M116" s="3"/>
      <c r="N116" s="3"/>
    </row>
    <row r="117" spans="1:14" ht="12.75">
      <c r="A117" s="181">
        <v>2</v>
      </c>
      <c r="B117" s="85" t="str">
        <f>Notes!F5</f>
        <v>1940 - 2015</v>
      </c>
      <c r="C117" s="85">
        <f>J14</f>
        <v>0</v>
      </c>
      <c r="D117" s="85">
        <f>J15</f>
        <v>0</v>
      </c>
      <c r="E117" s="197">
        <f>J16</f>
        <v>0</v>
      </c>
      <c r="F117" s="198"/>
      <c r="G117" s="212">
        <f>J17</f>
        <v>0</v>
      </c>
      <c r="J117" s="500"/>
      <c r="K117" s="501"/>
      <c r="L117" s="501"/>
      <c r="M117" s="3"/>
      <c r="N117" s="3"/>
    </row>
    <row r="118" spans="1:14" ht="12.75">
      <c r="A118" s="181" t="s">
        <v>23</v>
      </c>
      <c r="B118" s="86" t="str">
        <f>Notes!F6</f>
        <v>2015 - 2030</v>
      </c>
      <c r="C118" s="203"/>
      <c r="D118" s="203"/>
      <c r="E118" s="204"/>
      <c r="F118" s="205"/>
      <c r="G118" s="213"/>
      <c r="J118" s="11"/>
      <c r="K118" s="43"/>
      <c r="L118" s="3"/>
      <c r="M118" s="3"/>
      <c r="N118" s="3"/>
    </row>
    <row r="119" spans="1:14" ht="13.5" thickBot="1">
      <c r="A119" s="182">
        <v>3</v>
      </c>
      <c r="B119" s="183" t="str">
        <f>Notes!F7</f>
        <v>2030 - 2105</v>
      </c>
      <c r="C119" s="183">
        <f>K14</f>
        <v>0</v>
      </c>
      <c r="D119" s="183">
        <f>K15</f>
        <v>0</v>
      </c>
      <c r="E119" s="214">
        <f>K16</f>
        <v>0</v>
      </c>
      <c r="F119" s="215"/>
      <c r="G119" s="216">
        <f>K17</f>
        <v>0</v>
      </c>
      <c r="J119" s="11"/>
      <c r="K119" s="288"/>
      <c r="L119" s="3"/>
      <c r="M119" s="3"/>
      <c r="N119" s="3"/>
    </row>
    <row r="120" spans="1:14" ht="12.75">
      <c r="A120" s="14"/>
      <c r="B120" s="26"/>
      <c r="C120" s="42"/>
      <c r="D120" s="42"/>
      <c r="E120" s="43"/>
      <c r="F120" s="43"/>
      <c r="G120" s="42"/>
      <c r="J120" s="11"/>
      <c r="K120" s="43"/>
      <c r="L120" s="3"/>
      <c r="M120" s="3"/>
      <c r="N120" s="3"/>
    </row>
    <row r="121" spans="1:14" ht="12.75">
      <c r="A121" s="14"/>
      <c r="B121" s="26"/>
      <c r="C121" s="8"/>
      <c r="D121" s="8"/>
      <c r="E121" s="3"/>
      <c r="F121" s="3"/>
      <c r="G121" s="8"/>
      <c r="J121" s="11"/>
      <c r="K121" s="11"/>
      <c r="L121" s="3"/>
      <c r="M121" s="3"/>
      <c r="N121" s="3"/>
    </row>
    <row r="122" spans="1:14" ht="12.75">
      <c r="A122" s="7"/>
      <c r="B122" s="24"/>
      <c r="C122" s="24"/>
      <c r="D122" s="24"/>
      <c r="E122" s="5"/>
      <c r="F122" s="5"/>
      <c r="G122" s="24"/>
      <c r="J122" s="11"/>
      <c r="K122" s="3"/>
      <c r="L122" s="3"/>
      <c r="M122" s="3"/>
      <c r="N122" s="3"/>
    </row>
    <row r="123" spans="1:14" ht="13.5" thickBot="1">
      <c r="A123" s="442" t="s">
        <v>60</v>
      </c>
      <c r="B123" s="466"/>
      <c r="C123" s="466"/>
      <c r="D123" s="466"/>
      <c r="E123" s="466"/>
      <c r="F123" s="466"/>
      <c r="G123" s="467"/>
      <c r="J123" s="261"/>
      <c r="K123" s="3"/>
      <c r="L123" s="3"/>
      <c r="M123" s="3"/>
      <c r="N123" s="3"/>
    </row>
    <row r="124" spans="1:14" ht="12.75">
      <c r="A124" s="184" t="s">
        <v>22</v>
      </c>
      <c r="B124" s="185" t="s">
        <v>24</v>
      </c>
      <c r="C124" s="185" t="s">
        <v>25</v>
      </c>
      <c r="D124" s="185" t="s">
        <v>26</v>
      </c>
      <c r="E124" s="186" t="s">
        <v>27</v>
      </c>
      <c r="F124" s="187"/>
      <c r="G124" s="188" t="s">
        <v>28</v>
      </c>
      <c r="J124" s="11"/>
      <c r="K124" s="262"/>
      <c r="L124" s="3"/>
      <c r="M124" s="3"/>
      <c r="N124" s="3"/>
    </row>
    <row r="125" spans="1:14" ht="12.75">
      <c r="A125" s="192">
        <v>1</v>
      </c>
      <c r="B125" s="163" t="str">
        <f>Notes!F3</f>
        <v>1855 - 1930</v>
      </c>
      <c r="C125" s="163">
        <f>L14</f>
        <v>0</v>
      </c>
      <c r="D125" s="163">
        <f>L15</f>
        <v>0</v>
      </c>
      <c r="E125" s="164">
        <f>L16</f>
        <v>0</v>
      </c>
      <c r="F125" s="165"/>
      <c r="G125" s="193">
        <f>L17</f>
        <v>0</v>
      </c>
      <c r="J125" s="11"/>
      <c r="K125" s="263"/>
      <c r="L125" s="3"/>
      <c r="M125" s="3"/>
      <c r="N125" s="3"/>
    </row>
    <row r="126" spans="1:14" ht="12.75">
      <c r="A126" s="192" t="s">
        <v>23</v>
      </c>
      <c r="B126" s="163" t="str">
        <f>Notes!F4</f>
        <v>1930 - 1940</v>
      </c>
      <c r="C126" s="203"/>
      <c r="D126" s="203"/>
      <c r="E126" s="204"/>
      <c r="F126" s="205"/>
      <c r="G126" s="206"/>
      <c r="J126" s="11"/>
      <c r="K126" s="263"/>
      <c r="L126" s="3"/>
      <c r="M126" s="3"/>
      <c r="N126" s="3"/>
    </row>
    <row r="127" spans="1:14" ht="12.75">
      <c r="A127" s="189">
        <v>2</v>
      </c>
      <c r="B127" s="85" t="str">
        <f>Notes!F5</f>
        <v>1940 - 2015</v>
      </c>
      <c r="C127" s="85">
        <f>M14</f>
        <v>0</v>
      </c>
      <c r="D127" s="85">
        <f>M15</f>
        <v>0</v>
      </c>
      <c r="E127" s="197">
        <f>M16</f>
        <v>0</v>
      </c>
      <c r="F127" s="198"/>
      <c r="G127" s="217">
        <f>M17</f>
        <v>0</v>
      </c>
      <c r="J127" s="11"/>
      <c r="K127" s="262"/>
      <c r="L127" s="3"/>
      <c r="M127" s="3"/>
      <c r="N127" s="3"/>
    </row>
    <row r="128" spans="1:14" ht="12.75">
      <c r="A128" s="189" t="s">
        <v>23</v>
      </c>
      <c r="B128" s="86" t="str">
        <f>Notes!F6</f>
        <v>2015 - 2030</v>
      </c>
      <c r="C128" s="203"/>
      <c r="D128" s="203"/>
      <c r="E128" s="204"/>
      <c r="F128" s="205"/>
      <c r="G128" s="218"/>
      <c r="J128" s="11"/>
      <c r="K128" s="263"/>
      <c r="L128" s="3"/>
      <c r="M128" s="3"/>
      <c r="N128" s="3"/>
    </row>
    <row r="129" spans="1:14" ht="13.5" thickBot="1">
      <c r="A129" s="190">
        <v>3</v>
      </c>
      <c r="B129" s="191" t="str">
        <f>Notes!F7</f>
        <v>2030 - 2105</v>
      </c>
      <c r="C129" s="191">
        <f>N14</f>
        <v>0</v>
      </c>
      <c r="D129" s="191">
        <f>N15</f>
        <v>0</v>
      </c>
      <c r="E129" s="219">
        <f>N16</f>
        <v>0</v>
      </c>
      <c r="F129" s="220"/>
      <c r="G129" s="221">
        <f>N17</f>
        <v>0</v>
      </c>
      <c r="J129" s="3"/>
      <c r="K129" s="263"/>
      <c r="L129" s="3"/>
      <c r="M129" s="3"/>
      <c r="N129" s="3"/>
    </row>
    <row r="130" spans="1:14" ht="12.75">
      <c r="A130" s="50"/>
      <c r="B130" s="89"/>
      <c r="C130" s="42"/>
      <c r="D130" s="42"/>
      <c r="E130" s="43"/>
      <c r="F130" s="43"/>
      <c r="G130" s="42"/>
      <c r="J130" s="440"/>
      <c r="K130" s="440"/>
      <c r="L130" s="440"/>
      <c r="M130" s="3"/>
      <c r="N130" s="3"/>
    </row>
    <row r="131" spans="1:14" ht="12.75">
      <c r="A131" s="50"/>
      <c r="B131" s="89"/>
      <c r="C131" s="42"/>
      <c r="D131" s="42"/>
      <c r="E131" s="43"/>
      <c r="F131" s="43"/>
      <c r="G131" s="42"/>
      <c r="J131" s="441"/>
      <c r="K131" s="441"/>
      <c r="L131" s="441"/>
      <c r="M131" s="3"/>
      <c r="N131" s="3"/>
    </row>
    <row r="132" spans="1:14" ht="12.75">
      <c r="A132" s="14"/>
      <c r="B132" s="26"/>
      <c r="C132" s="28"/>
      <c r="D132" s="28"/>
      <c r="E132" s="29"/>
      <c r="F132" s="29"/>
      <c r="G132" s="28"/>
      <c r="J132" s="440"/>
      <c r="K132" s="440"/>
      <c r="L132" s="440"/>
      <c r="M132" s="3"/>
      <c r="N132" s="3"/>
    </row>
    <row r="133" spans="1:14" ht="13.5" thickBot="1">
      <c r="A133" s="468" t="s">
        <v>86</v>
      </c>
      <c r="B133" s="469"/>
      <c r="C133" s="469"/>
      <c r="D133" s="469"/>
      <c r="E133" s="469"/>
      <c r="F133" s="469"/>
      <c r="G133" s="470"/>
      <c r="J133" s="441"/>
      <c r="K133" s="441"/>
      <c r="L133" s="441"/>
      <c r="M133" s="3"/>
      <c r="N133" s="3"/>
    </row>
    <row r="134" spans="1:14" ht="12.75">
      <c r="A134" s="67" t="s">
        <v>22</v>
      </c>
      <c r="B134" s="62" t="s">
        <v>24</v>
      </c>
      <c r="C134" s="62" t="s">
        <v>25</v>
      </c>
      <c r="D134" s="62" t="s">
        <v>26</v>
      </c>
      <c r="E134" s="63" t="s">
        <v>27</v>
      </c>
      <c r="F134" s="64"/>
      <c r="G134" s="65" t="s">
        <v>28</v>
      </c>
      <c r="J134" s="11"/>
      <c r="K134" s="3"/>
      <c r="L134" s="3"/>
      <c r="M134" s="3"/>
      <c r="N134" s="3"/>
    </row>
    <row r="135" spans="1:14" ht="12.75">
      <c r="A135" s="195">
        <v>1</v>
      </c>
      <c r="B135" s="163" t="str">
        <f>Notes!F3</f>
        <v>1855 - 1930</v>
      </c>
      <c r="C135" s="163">
        <f>O14</f>
        <v>0</v>
      </c>
      <c r="D135" s="163">
        <f>O15</f>
        <v>0</v>
      </c>
      <c r="E135" s="164">
        <f>O16</f>
        <v>0</v>
      </c>
      <c r="F135" s="165"/>
      <c r="G135" s="196">
        <f>O17</f>
        <v>0</v>
      </c>
      <c r="J135" s="11"/>
      <c r="K135" s="3"/>
      <c r="L135" s="3"/>
      <c r="M135" s="3"/>
      <c r="N135" s="3"/>
    </row>
    <row r="136" spans="1:14" ht="12.75">
      <c r="A136" s="195" t="s">
        <v>23</v>
      </c>
      <c r="B136" s="163" t="str">
        <f>Notes!F4</f>
        <v>1930 - 1940</v>
      </c>
      <c r="C136" s="203"/>
      <c r="D136" s="203"/>
      <c r="E136" s="204"/>
      <c r="F136" s="205"/>
      <c r="G136" s="206"/>
      <c r="J136" s="11"/>
      <c r="K136" s="3"/>
      <c r="L136" s="3"/>
      <c r="M136" s="3"/>
      <c r="N136" s="3"/>
    </row>
    <row r="137" spans="1:14" ht="12.75">
      <c r="A137" s="59">
        <v>2</v>
      </c>
      <c r="B137" s="85" t="str">
        <f>Notes!F5</f>
        <v>1940 - 2015</v>
      </c>
      <c r="C137" s="85">
        <f>P14</f>
        <v>0</v>
      </c>
      <c r="D137" s="85">
        <f>P15</f>
        <v>0</v>
      </c>
      <c r="E137" s="197">
        <f>P16</f>
        <v>0</v>
      </c>
      <c r="F137" s="198"/>
      <c r="G137" s="222">
        <f>P17</f>
        <v>0</v>
      </c>
      <c r="J137" s="11"/>
      <c r="K137" s="43"/>
      <c r="L137" s="3"/>
      <c r="M137" s="3"/>
      <c r="N137" s="3"/>
    </row>
    <row r="138" spans="1:14" ht="12.75">
      <c r="A138" s="59" t="s">
        <v>23</v>
      </c>
      <c r="B138" s="86" t="str">
        <f>Notes!F6</f>
        <v>2015 - 2030</v>
      </c>
      <c r="C138" s="203"/>
      <c r="D138" s="203"/>
      <c r="E138" s="204"/>
      <c r="F138" s="205"/>
      <c r="G138" s="223"/>
      <c r="J138" s="11"/>
      <c r="K138" s="3"/>
      <c r="L138" s="3"/>
      <c r="M138" s="3"/>
      <c r="N138" s="3"/>
    </row>
    <row r="139" spans="1:14" ht="13.5" thickBot="1">
      <c r="A139" s="60">
        <v>3</v>
      </c>
      <c r="B139" s="88" t="str">
        <f>Notes!F7</f>
        <v>2030 - 2105</v>
      </c>
      <c r="C139" s="88">
        <f>Q14</f>
        <v>0</v>
      </c>
      <c r="D139" s="88">
        <f>Q15</f>
        <v>0</v>
      </c>
      <c r="E139" s="224">
        <f>Q16</f>
        <v>0</v>
      </c>
      <c r="F139" s="225"/>
      <c r="G139" s="226">
        <f>Q17</f>
        <v>0</v>
      </c>
      <c r="J139" s="3"/>
      <c r="K139" s="3"/>
      <c r="L139" s="3"/>
      <c r="M139" s="3"/>
      <c r="N139" s="3"/>
    </row>
    <row r="140" spans="2:24" ht="12.75">
      <c r="B140" s="1"/>
      <c r="E140"/>
      <c r="G140" s="1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8"/>
      <c r="D141" s="8"/>
      <c r="E141" s="3"/>
      <c r="F141" s="3"/>
      <c r="G141" s="8"/>
      <c r="H141" s="3"/>
      <c r="I141" s="3"/>
      <c r="J141" s="3"/>
      <c r="K141" s="3"/>
      <c r="L141" s="3"/>
      <c r="M141" s="3"/>
      <c r="N141" s="3"/>
      <c r="P141" s="11"/>
      <c r="Q141" s="11"/>
      <c r="R141" s="11"/>
      <c r="S141" s="3"/>
      <c r="T141" s="3"/>
      <c r="U141" s="3"/>
      <c r="V141" s="11"/>
      <c r="W141" s="3"/>
      <c r="X141" s="3"/>
    </row>
    <row r="142" spans="2:24" ht="12.75">
      <c r="B142" s="1"/>
      <c r="C142" s="17"/>
      <c r="D142" s="17" t="s">
        <v>61</v>
      </c>
      <c r="E142" s="7"/>
      <c r="F142" s="7">
        <f>Notes!F9</f>
        <v>0</v>
      </c>
      <c r="G142" s="1"/>
      <c r="J142" s="11"/>
      <c r="K142" s="3"/>
      <c r="L142" s="3"/>
      <c r="M142" s="3"/>
      <c r="N142" s="3"/>
      <c r="P142" s="11"/>
      <c r="Q142" s="11"/>
      <c r="R142" s="11"/>
      <c r="S142" s="3"/>
      <c r="T142" s="3"/>
      <c r="U142" s="3"/>
      <c r="V142" s="3"/>
      <c r="W142" s="3"/>
      <c r="X142" s="3"/>
    </row>
    <row r="143" spans="2:24" ht="12.75">
      <c r="B143" s="1"/>
      <c r="C143" s="17"/>
      <c r="D143" s="17" t="s">
        <v>30</v>
      </c>
      <c r="E143" s="7"/>
      <c r="G143" s="1"/>
      <c r="J143" s="38"/>
      <c r="K143" s="411"/>
      <c r="L143" s="411"/>
      <c r="M143" s="3"/>
      <c r="N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2:24" ht="12.75">
      <c r="B144" s="1"/>
      <c r="C144" s="17"/>
      <c r="D144" s="38" t="s">
        <v>29</v>
      </c>
      <c r="E144" s="36">
        <f>A20</f>
        <v>39827</v>
      </c>
      <c r="G144" s="1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14"/>
      <c r="E145" s="16"/>
      <c r="G145" s="1"/>
      <c r="J145" s="3"/>
      <c r="K145" s="3"/>
      <c r="L145" s="3"/>
      <c r="M145" s="3"/>
      <c r="N145" s="3"/>
      <c r="P145" s="11"/>
      <c r="Q145" s="11"/>
      <c r="R145" s="11"/>
      <c r="S145" s="11"/>
      <c r="T145" s="11"/>
      <c r="U145" s="3"/>
      <c r="V145" s="3"/>
      <c r="W145" s="3"/>
      <c r="X145" s="3"/>
    </row>
    <row r="146" spans="1:14" ht="13.5" thickBot="1">
      <c r="A146" s="471" t="s">
        <v>57</v>
      </c>
      <c r="B146" s="472"/>
      <c r="C146" s="472"/>
      <c r="D146" s="472"/>
      <c r="E146" s="472"/>
      <c r="F146" s="472"/>
      <c r="G146" s="473"/>
      <c r="J146" s="3"/>
      <c r="K146" s="3"/>
      <c r="L146" s="3"/>
      <c r="M146" s="3"/>
      <c r="N146" s="3"/>
    </row>
    <row r="147" spans="1:20" ht="12.75">
      <c r="A147" s="61" t="s">
        <v>22</v>
      </c>
      <c r="B147" s="53" t="s">
        <v>24</v>
      </c>
      <c r="C147" s="53" t="s">
        <v>25</v>
      </c>
      <c r="D147" s="53" t="s">
        <v>26</v>
      </c>
      <c r="E147" s="54" t="s">
        <v>27</v>
      </c>
      <c r="F147" s="55"/>
      <c r="G147" s="56" t="s">
        <v>28</v>
      </c>
      <c r="J147" s="3"/>
      <c r="K147" s="3"/>
      <c r="L147" s="3"/>
      <c r="M147" s="3"/>
      <c r="N147" s="61" t="s">
        <v>22</v>
      </c>
      <c r="O147" s="53" t="s">
        <v>24</v>
      </c>
      <c r="P147" s="53" t="s">
        <v>117</v>
      </c>
      <c r="Q147" s="53" t="s">
        <v>118</v>
      </c>
      <c r="R147" s="53" t="s">
        <v>119</v>
      </c>
      <c r="S147" s="53" t="s">
        <v>120</v>
      </c>
      <c r="T147" s="53" t="s">
        <v>121</v>
      </c>
    </row>
    <row r="148" spans="1:20" ht="12.75">
      <c r="A148" s="57">
        <v>1</v>
      </c>
      <c r="B148" s="85" t="str">
        <f>Notes!F3</f>
        <v>1855 - 1930</v>
      </c>
      <c r="C148" s="85">
        <f>C20</f>
        <v>0</v>
      </c>
      <c r="D148" s="85">
        <f>C21</f>
        <v>0</v>
      </c>
      <c r="E148" s="197">
        <f>C22</f>
        <v>0</v>
      </c>
      <c r="F148" s="198"/>
      <c r="G148" s="199">
        <f>C23</f>
        <v>0</v>
      </c>
      <c r="J148" s="3"/>
      <c r="K148" s="3"/>
      <c r="L148" s="3"/>
      <c r="M148" s="3"/>
      <c r="N148" s="57">
        <v>1</v>
      </c>
      <c r="O148" s="85" t="str">
        <f>B148</f>
        <v>1855 - 1930</v>
      </c>
      <c r="P148" s="85">
        <f>C148</f>
        <v>0</v>
      </c>
      <c r="Q148" s="85">
        <f>C157</f>
        <v>0</v>
      </c>
      <c r="R148" s="85">
        <f>C167</f>
        <v>0</v>
      </c>
      <c r="S148" s="85">
        <f>C177</f>
        <v>0</v>
      </c>
      <c r="T148" s="85">
        <f>C187</f>
        <v>0</v>
      </c>
    </row>
    <row r="149" spans="1:20" ht="12.75">
      <c r="A149" s="283" t="s">
        <v>23</v>
      </c>
      <c r="B149" s="85" t="str">
        <f>Notes!F4</f>
        <v>1930 - 1940</v>
      </c>
      <c r="C149" s="203"/>
      <c r="D149" s="203"/>
      <c r="E149" s="204"/>
      <c r="F149" s="205"/>
      <c r="G149" s="206"/>
      <c r="J149" s="3"/>
      <c r="K149" s="3"/>
      <c r="L149" s="3"/>
      <c r="M149" s="3"/>
      <c r="N149" s="283" t="s">
        <v>23</v>
      </c>
      <c r="O149" s="85" t="str">
        <f>B149</f>
        <v>1930 - 1940</v>
      </c>
      <c r="P149" s="203"/>
      <c r="Q149" s="203"/>
      <c r="R149" s="204"/>
      <c r="S149" s="205"/>
      <c r="T149" s="206"/>
    </row>
    <row r="150" spans="1:20" ht="13.5" thickBot="1">
      <c r="A150" s="58">
        <v>2</v>
      </c>
      <c r="B150" s="87" t="str">
        <f>Notes!F5</f>
        <v>1940 - 2015</v>
      </c>
      <c r="C150" s="87">
        <f>D20</f>
        <v>0</v>
      </c>
      <c r="D150" s="87">
        <f>D21</f>
        <v>0</v>
      </c>
      <c r="E150" s="200">
        <f>D22</f>
        <v>0</v>
      </c>
      <c r="F150" s="201"/>
      <c r="G150" s="202">
        <f>D23</f>
        <v>0</v>
      </c>
      <c r="J150" s="3"/>
      <c r="K150" s="3"/>
      <c r="L150" s="3"/>
      <c r="M150" s="3"/>
      <c r="N150" s="58">
        <v>2</v>
      </c>
      <c r="O150" s="87" t="str">
        <f>B150</f>
        <v>1940 - 2015</v>
      </c>
      <c r="P150" s="87">
        <f>C150</f>
        <v>0</v>
      </c>
      <c r="Q150" s="87">
        <f>C159</f>
        <v>401</v>
      </c>
      <c r="R150" s="87">
        <f>C169</f>
        <v>0</v>
      </c>
      <c r="S150" s="87">
        <f>C179</f>
        <v>0</v>
      </c>
      <c r="T150" s="87">
        <f>C189</f>
        <v>0</v>
      </c>
    </row>
    <row r="151" spans="1:20" ht="13.5" thickBot="1">
      <c r="A151" s="57" t="s">
        <v>23</v>
      </c>
      <c r="B151" s="87" t="str">
        <f>Notes!F6</f>
        <v>2015 - 2030</v>
      </c>
      <c r="C151" s="203"/>
      <c r="D151" s="203"/>
      <c r="E151" s="204"/>
      <c r="F151" s="205"/>
      <c r="G151" s="206"/>
      <c r="J151" s="3"/>
      <c r="K151" s="3"/>
      <c r="L151" s="3"/>
      <c r="M151" s="3"/>
      <c r="N151" s="57" t="s">
        <v>23</v>
      </c>
      <c r="O151" s="87" t="str">
        <f>B151</f>
        <v>2015 - 2030</v>
      </c>
      <c r="P151" s="203"/>
      <c r="Q151" s="203"/>
      <c r="R151" s="203"/>
      <c r="S151" s="203"/>
      <c r="T151" s="203"/>
    </row>
    <row r="152" spans="1:20" ht="13.5" thickBot="1">
      <c r="A152" s="58">
        <v>3</v>
      </c>
      <c r="B152" s="87" t="str">
        <f>Notes!F7</f>
        <v>2030 - 2105</v>
      </c>
      <c r="C152" s="87">
        <f>E20</f>
        <v>0</v>
      </c>
      <c r="D152" s="87">
        <f>E21</f>
        <v>0</v>
      </c>
      <c r="E152" s="200">
        <f>E22</f>
        <v>0</v>
      </c>
      <c r="F152" s="201"/>
      <c r="G152" s="202">
        <f>E23</f>
        <v>0</v>
      </c>
      <c r="J152" s="3"/>
      <c r="K152" s="3"/>
      <c r="L152" s="3"/>
      <c r="M152" s="3"/>
      <c r="N152" s="58">
        <v>3</v>
      </c>
      <c r="O152" s="87" t="str">
        <f>B152</f>
        <v>2030 - 2105</v>
      </c>
      <c r="P152" s="87">
        <f>C152</f>
        <v>0</v>
      </c>
      <c r="Q152" s="87">
        <f>C161</f>
        <v>0</v>
      </c>
      <c r="R152" s="87">
        <f>C171</f>
        <v>0</v>
      </c>
      <c r="S152" s="87">
        <f>C181</f>
        <v>0</v>
      </c>
      <c r="T152" s="87">
        <f>C191</f>
        <v>0</v>
      </c>
    </row>
    <row r="153" spans="3:12" ht="12.75">
      <c r="C153"/>
      <c r="D153"/>
      <c r="E153"/>
      <c r="J153" s="3"/>
      <c r="K153" s="3"/>
      <c r="L153" s="3"/>
    </row>
    <row r="154" spans="1:14" ht="12.75">
      <c r="A154" s="7"/>
      <c r="B154" s="24"/>
      <c r="C154" s="24"/>
      <c r="D154" s="24"/>
      <c r="E154" s="5"/>
      <c r="F154" s="5"/>
      <c r="G154" s="24"/>
      <c r="J154" s="3"/>
      <c r="K154" s="3"/>
      <c r="L154" s="3"/>
      <c r="M154" s="3"/>
      <c r="N154" s="3"/>
    </row>
    <row r="155" spans="1:14" ht="13.5" thickBot="1">
      <c r="A155" s="474" t="s">
        <v>58</v>
      </c>
      <c r="B155" s="475"/>
      <c r="C155" s="475"/>
      <c r="D155" s="475"/>
      <c r="E155" s="475"/>
      <c r="F155" s="475"/>
      <c r="G155" s="476"/>
      <c r="J155" s="3"/>
      <c r="K155" s="3"/>
      <c r="L155" s="3"/>
      <c r="M155" s="3"/>
      <c r="N155" s="3"/>
    </row>
    <row r="156" spans="1:14" ht="12.75">
      <c r="A156" s="166" t="s">
        <v>22</v>
      </c>
      <c r="B156" s="167" t="s">
        <v>24</v>
      </c>
      <c r="C156" s="167" t="s">
        <v>25</v>
      </c>
      <c r="D156" s="167" t="s">
        <v>26</v>
      </c>
      <c r="E156" s="168" t="s">
        <v>27</v>
      </c>
      <c r="F156" s="169"/>
      <c r="G156" s="170" t="s">
        <v>28</v>
      </c>
      <c r="J156" s="3"/>
      <c r="K156" s="3"/>
      <c r="L156" s="3"/>
      <c r="M156" s="3"/>
      <c r="N156" s="3"/>
    </row>
    <row r="157" spans="1:14" ht="12.75">
      <c r="A157" s="171">
        <v>1</v>
      </c>
      <c r="B157" s="85" t="str">
        <f>Notes!F3</f>
        <v>1855 - 1930</v>
      </c>
      <c r="C157" s="85">
        <f>F20</f>
        <v>0</v>
      </c>
      <c r="D157" s="85">
        <f>F21</f>
        <v>0</v>
      </c>
      <c r="E157" s="197">
        <f>F22</f>
        <v>0</v>
      </c>
      <c r="F157" s="198"/>
      <c r="G157" s="207">
        <f>F23</f>
        <v>0</v>
      </c>
      <c r="J157" s="3"/>
      <c r="K157" s="3"/>
      <c r="L157" s="3"/>
      <c r="M157" s="3"/>
      <c r="N157" s="3"/>
    </row>
    <row r="158" spans="1:14" ht="12.75">
      <c r="A158" s="171" t="s">
        <v>23</v>
      </c>
      <c r="B158" s="85" t="str">
        <f>Notes!F4</f>
        <v>1930 - 1940</v>
      </c>
      <c r="C158" s="203"/>
      <c r="D158" s="203"/>
      <c r="E158" s="204"/>
      <c r="F158" s="205"/>
      <c r="G158" s="206"/>
      <c r="J158" s="3"/>
      <c r="K158" s="3"/>
      <c r="L158" s="3"/>
      <c r="M158" s="3"/>
      <c r="N158" s="3"/>
    </row>
    <row r="159" spans="1:14" ht="12.75">
      <c r="A159" s="172">
        <v>2</v>
      </c>
      <c r="B159" s="85" t="str">
        <f>Notes!F5</f>
        <v>1940 - 2015</v>
      </c>
      <c r="C159" s="85">
        <f>G20</f>
        <v>401</v>
      </c>
      <c r="D159" s="85">
        <f>G21</f>
        <v>0</v>
      </c>
      <c r="E159" s="197">
        <f>G22</f>
        <v>0</v>
      </c>
      <c r="F159" s="198"/>
      <c r="G159" s="207">
        <f>G23</f>
        <v>0</v>
      </c>
      <c r="J159" s="3"/>
      <c r="K159" s="3"/>
      <c r="L159" s="3"/>
      <c r="M159" s="3"/>
      <c r="N159" s="3"/>
    </row>
    <row r="160" spans="1:14" ht="12.75">
      <c r="A160" s="172" t="s">
        <v>23</v>
      </c>
      <c r="B160" s="86" t="str">
        <f>Notes!F6</f>
        <v>2015 - 2030</v>
      </c>
      <c r="C160" s="203"/>
      <c r="D160" s="203"/>
      <c r="E160" s="204"/>
      <c r="F160" s="205"/>
      <c r="G160" s="208"/>
      <c r="J160" s="3"/>
      <c r="K160" s="3"/>
      <c r="L160" s="3"/>
      <c r="M160" s="3"/>
      <c r="N160" s="3"/>
    </row>
    <row r="161" spans="1:14" ht="13.5" thickBot="1">
      <c r="A161" s="173">
        <v>3</v>
      </c>
      <c r="B161" s="174" t="str">
        <f>Notes!F7</f>
        <v>2030 - 2105</v>
      </c>
      <c r="C161" s="174">
        <f>H20</f>
        <v>0</v>
      </c>
      <c r="D161" s="174">
        <f>H21</f>
        <v>0</v>
      </c>
      <c r="E161" s="209">
        <f>H22</f>
        <v>0</v>
      </c>
      <c r="F161" s="210"/>
      <c r="G161" s="211">
        <f>H23</f>
        <v>0</v>
      </c>
      <c r="J161" s="3"/>
      <c r="K161" s="3"/>
      <c r="L161" s="3"/>
      <c r="M161" s="3"/>
      <c r="N161" s="3"/>
    </row>
    <row r="162" spans="1:14" ht="12.75">
      <c r="A162" s="14"/>
      <c r="B162" s="26"/>
      <c r="C162" s="42"/>
      <c r="D162" s="42"/>
      <c r="E162" s="43"/>
      <c r="F162" s="43"/>
      <c r="G162" s="42"/>
      <c r="J162" s="3"/>
      <c r="K162" s="3"/>
      <c r="L162" s="3"/>
      <c r="M162" s="3"/>
      <c r="N162" s="3"/>
    </row>
    <row r="163" spans="1:14" ht="12.75">
      <c r="A163" s="14"/>
      <c r="B163" s="26"/>
      <c r="C163" s="8"/>
      <c r="D163" s="8"/>
      <c r="E163" s="3"/>
      <c r="F163" s="3"/>
      <c r="G163" s="8"/>
      <c r="J163" s="3"/>
      <c r="K163" s="3"/>
      <c r="L163" s="3"/>
      <c r="M163" s="3"/>
      <c r="N163" s="3"/>
    </row>
    <row r="164" spans="1:14" ht="12.75">
      <c r="A164" s="7"/>
      <c r="B164" s="24"/>
      <c r="C164" s="24"/>
      <c r="D164" s="24"/>
      <c r="E164" s="5"/>
      <c r="F164" s="5"/>
      <c r="G164" s="24"/>
      <c r="J164" s="3"/>
      <c r="K164" s="3"/>
      <c r="L164" s="3"/>
      <c r="M164" s="3"/>
      <c r="N164" s="3"/>
    </row>
    <row r="165" spans="1:14" ht="13.5" thickBot="1">
      <c r="A165" s="477" t="s">
        <v>59</v>
      </c>
      <c r="B165" s="478"/>
      <c r="C165" s="478"/>
      <c r="D165" s="478"/>
      <c r="E165" s="478"/>
      <c r="F165" s="478"/>
      <c r="G165" s="479"/>
      <c r="J165" s="3"/>
      <c r="K165" s="3"/>
      <c r="L165" s="3"/>
      <c r="M165" s="3"/>
      <c r="N165" s="3"/>
    </row>
    <row r="166" spans="1:14" ht="12.75">
      <c r="A166" s="175" t="s">
        <v>22</v>
      </c>
      <c r="B166" s="176" t="s">
        <v>24</v>
      </c>
      <c r="C166" s="176" t="s">
        <v>25</v>
      </c>
      <c r="D166" s="176" t="s">
        <v>26</v>
      </c>
      <c r="E166" s="177" t="s">
        <v>27</v>
      </c>
      <c r="F166" s="178"/>
      <c r="G166" s="179" t="s">
        <v>28</v>
      </c>
      <c r="J166" s="11"/>
      <c r="K166" s="3"/>
      <c r="L166" s="3"/>
      <c r="M166" s="3"/>
      <c r="N166" s="3"/>
    </row>
    <row r="167" spans="1:14" ht="12.75">
      <c r="A167" s="180">
        <v>1</v>
      </c>
      <c r="B167" s="163" t="str">
        <f>Notes!F3</f>
        <v>1855 - 1930</v>
      </c>
      <c r="C167" s="163">
        <f>I20</f>
        <v>0</v>
      </c>
      <c r="D167" s="163">
        <f>I21</f>
        <v>0</v>
      </c>
      <c r="E167" s="164">
        <f>I22</f>
        <v>0</v>
      </c>
      <c r="F167" s="165"/>
      <c r="G167" s="194">
        <f>I23</f>
        <v>0</v>
      </c>
      <c r="J167" s="11"/>
      <c r="K167" s="3"/>
      <c r="L167" s="3"/>
      <c r="M167" s="3"/>
      <c r="N167" s="3"/>
    </row>
    <row r="168" spans="1:14" ht="12.75">
      <c r="A168" s="180" t="s">
        <v>23</v>
      </c>
      <c r="B168" s="163" t="str">
        <f>Notes!F4</f>
        <v>1930 - 1940</v>
      </c>
      <c r="C168" s="203"/>
      <c r="D168" s="203"/>
      <c r="E168" s="204"/>
      <c r="F168" s="205"/>
      <c r="G168" s="206"/>
      <c r="J168" s="11"/>
      <c r="K168" s="3"/>
      <c r="L168" s="3"/>
      <c r="M168" s="3"/>
      <c r="N168" s="3"/>
    </row>
    <row r="169" spans="1:14" ht="12.75">
      <c r="A169" s="181">
        <v>2</v>
      </c>
      <c r="B169" s="85" t="str">
        <f>Notes!F5</f>
        <v>1940 - 2015</v>
      </c>
      <c r="C169" s="85">
        <f>J20</f>
        <v>0</v>
      </c>
      <c r="D169" s="85">
        <f>J21</f>
        <v>0</v>
      </c>
      <c r="E169" s="197">
        <f>J22</f>
        <v>0</v>
      </c>
      <c r="F169" s="198"/>
      <c r="G169" s="212">
        <f>J23</f>
        <v>0</v>
      </c>
      <c r="J169" s="500"/>
      <c r="K169" s="501"/>
      <c r="L169" s="501"/>
      <c r="M169" s="3"/>
      <c r="N169" s="3"/>
    </row>
    <row r="170" spans="1:14" ht="12.75">
      <c r="A170" s="181" t="s">
        <v>23</v>
      </c>
      <c r="B170" s="86" t="str">
        <f>Notes!F6</f>
        <v>2015 - 2030</v>
      </c>
      <c r="C170" s="203"/>
      <c r="D170" s="203"/>
      <c r="E170" s="204"/>
      <c r="F170" s="205"/>
      <c r="G170" s="213"/>
      <c r="J170" s="11"/>
      <c r="K170" s="43"/>
      <c r="L170" s="3"/>
      <c r="M170" s="3"/>
      <c r="N170" s="3"/>
    </row>
    <row r="171" spans="1:14" ht="13.5" thickBot="1">
      <c r="A171" s="182">
        <v>3</v>
      </c>
      <c r="B171" s="183" t="str">
        <f>Notes!F7</f>
        <v>2030 - 2105</v>
      </c>
      <c r="C171" s="183">
        <f>K20</f>
        <v>0</v>
      </c>
      <c r="D171" s="183">
        <f>K21</f>
        <v>0</v>
      </c>
      <c r="E171" s="214">
        <f>K22</f>
        <v>0</v>
      </c>
      <c r="F171" s="215"/>
      <c r="G171" s="216">
        <f>K23</f>
        <v>0</v>
      </c>
      <c r="J171" s="11"/>
      <c r="K171" s="288"/>
      <c r="L171" s="3"/>
      <c r="M171" s="3"/>
      <c r="N171" s="3"/>
    </row>
    <row r="172" spans="1:14" ht="12.75">
      <c r="A172" s="14"/>
      <c r="B172" s="26"/>
      <c r="C172" s="42"/>
      <c r="D172" s="42"/>
      <c r="E172" s="43"/>
      <c r="F172" s="43"/>
      <c r="G172" s="42"/>
      <c r="J172" s="11"/>
      <c r="K172" s="43"/>
      <c r="L172" s="3"/>
      <c r="M172" s="3"/>
      <c r="N172" s="3"/>
    </row>
    <row r="173" spans="1:14" ht="12.75">
      <c r="A173" s="14"/>
      <c r="B173" s="26"/>
      <c r="C173" s="8"/>
      <c r="D173" s="8"/>
      <c r="E173" s="3"/>
      <c r="F173" s="3"/>
      <c r="G173" s="8"/>
      <c r="J173" s="11"/>
      <c r="K173" s="11"/>
      <c r="L173" s="3"/>
      <c r="M173" s="3"/>
      <c r="N173" s="3"/>
    </row>
    <row r="174" spans="1:14" ht="12.75">
      <c r="A174" s="7"/>
      <c r="B174" s="24"/>
      <c r="C174" s="24"/>
      <c r="D174" s="24"/>
      <c r="E174" s="5"/>
      <c r="F174" s="5"/>
      <c r="G174" s="24"/>
      <c r="J174" s="11"/>
      <c r="K174" s="3"/>
      <c r="L174" s="3"/>
      <c r="M174" s="3"/>
      <c r="N174" s="3"/>
    </row>
    <row r="175" spans="1:14" ht="13.5" thickBot="1">
      <c r="A175" s="442" t="s">
        <v>60</v>
      </c>
      <c r="B175" s="466"/>
      <c r="C175" s="466"/>
      <c r="D175" s="466"/>
      <c r="E175" s="466"/>
      <c r="F175" s="466"/>
      <c r="G175" s="467"/>
      <c r="J175" s="261"/>
      <c r="K175" s="3"/>
      <c r="L175" s="3"/>
      <c r="M175" s="3"/>
      <c r="N175" s="3"/>
    </row>
    <row r="176" spans="1:14" ht="12.75">
      <c r="A176" s="184" t="s">
        <v>22</v>
      </c>
      <c r="B176" s="185" t="s">
        <v>24</v>
      </c>
      <c r="C176" s="185" t="s">
        <v>25</v>
      </c>
      <c r="D176" s="185" t="s">
        <v>26</v>
      </c>
      <c r="E176" s="186" t="s">
        <v>27</v>
      </c>
      <c r="F176" s="187"/>
      <c r="G176" s="188" t="s">
        <v>28</v>
      </c>
      <c r="J176" s="11"/>
      <c r="K176" s="262"/>
      <c r="L176" s="3"/>
      <c r="M176" s="3"/>
      <c r="N176" s="3"/>
    </row>
    <row r="177" spans="1:14" ht="12.75">
      <c r="A177" s="192">
        <v>1</v>
      </c>
      <c r="B177" s="163" t="str">
        <f>Notes!F3</f>
        <v>1855 - 1930</v>
      </c>
      <c r="C177" s="163">
        <f>L20</f>
        <v>0</v>
      </c>
      <c r="D177" s="163">
        <f>L21</f>
        <v>0</v>
      </c>
      <c r="E177" s="164">
        <f>L22</f>
        <v>0</v>
      </c>
      <c r="F177" s="165"/>
      <c r="G177" s="193">
        <f>L23</f>
        <v>0</v>
      </c>
      <c r="J177" s="11"/>
      <c r="K177" s="263"/>
      <c r="L177" s="3"/>
      <c r="M177" s="3"/>
      <c r="N177" s="3"/>
    </row>
    <row r="178" spans="1:14" ht="12.75">
      <c r="A178" s="192" t="s">
        <v>23</v>
      </c>
      <c r="B178" s="163" t="str">
        <f>Notes!F4</f>
        <v>1930 - 1940</v>
      </c>
      <c r="C178" s="203"/>
      <c r="D178" s="203"/>
      <c r="E178" s="204"/>
      <c r="F178" s="205"/>
      <c r="G178" s="206"/>
      <c r="J178" s="11"/>
      <c r="K178" s="263"/>
      <c r="L178" s="3"/>
      <c r="M178" s="3"/>
      <c r="N178" s="3"/>
    </row>
    <row r="179" spans="1:14" ht="12.75">
      <c r="A179" s="189">
        <v>2</v>
      </c>
      <c r="B179" s="85" t="str">
        <f>Notes!F5</f>
        <v>1940 - 2015</v>
      </c>
      <c r="C179" s="85">
        <f>M20</f>
        <v>0</v>
      </c>
      <c r="D179" s="85">
        <f>M21</f>
        <v>0</v>
      </c>
      <c r="E179" s="197">
        <f>M22</f>
        <v>0</v>
      </c>
      <c r="F179" s="198"/>
      <c r="G179" s="217">
        <f>M23</f>
        <v>0</v>
      </c>
      <c r="J179" s="11"/>
      <c r="K179" s="262"/>
      <c r="L179" s="3"/>
      <c r="M179" s="3"/>
      <c r="N179" s="3"/>
    </row>
    <row r="180" spans="1:14" ht="12.75">
      <c r="A180" s="189" t="s">
        <v>23</v>
      </c>
      <c r="B180" s="86" t="str">
        <f>Notes!F6</f>
        <v>2015 - 2030</v>
      </c>
      <c r="C180" s="203"/>
      <c r="D180" s="203"/>
      <c r="E180" s="204"/>
      <c r="F180" s="205"/>
      <c r="G180" s="218"/>
      <c r="J180" s="11"/>
      <c r="K180" s="263"/>
      <c r="L180" s="3"/>
      <c r="M180" s="3"/>
      <c r="N180" s="3"/>
    </row>
    <row r="181" spans="1:14" ht="13.5" thickBot="1">
      <c r="A181" s="190">
        <v>3</v>
      </c>
      <c r="B181" s="191" t="str">
        <f>Notes!F7</f>
        <v>2030 - 2105</v>
      </c>
      <c r="C181" s="191">
        <f>N20</f>
        <v>0</v>
      </c>
      <c r="D181" s="191">
        <f>N21</f>
        <v>0</v>
      </c>
      <c r="E181" s="219">
        <f>N22</f>
        <v>0</v>
      </c>
      <c r="F181" s="220"/>
      <c r="G181" s="221">
        <f>N23</f>
        <v>0</v>
      </c>
      <c r="J181" s="3"/>
      <c r="K181" s="263"/>
      <c r="L181" s="3"/>
      <c r="M181" s="3"/>
      <c r="N181" s="3"/>
    </row>
    <row r="182" spans="1:14" ht="12.75">
      <c r="A182" s="50"/>
      <c r="B182" s="89"/>
      <c r="C182" s="42"/>
      <c r="D182" s="42"/>
      <c r="E182" s="43"/>
      <c r="F182" s="43"/>
      <c r="G182" s="42"/>
      <c r="J182" s="440"/>
      <c r="K182" s="440"/>
      <c r="L182" s="440"/>
      <c r="M182" s="3"/>
      <c r="N182" s="3"/>
    </row>
    <row r="183" spans="1:14" ht="12.75">
      <c r="A183" s="50"/>
      <c r="B183" s="89"/>
      <c r="C183" s="42"/>
      <c r="D183" s="42"/>
      <c r="E183" s="43"/>
      <c r="F183" s="43"/>
      <c r="G183" s="42"/>
      <c r="J183" s="441"/>
      <c r="K183" s="441"/>
      <c r="L183" s="441"/>
      <c r="M183" s="3"/>
      <c r="N183" s="3"/>
    </row>
    <row r="184" spans="1:14" ht="12.75">
      <c r="A184" s="14"/>
      <c r="B184" s="26"/>
      <c r="C184" s="28"/>
      <c r="D184" s="28"/>
      <c r="E184" s="29"/>
      <c r="F184" s="29"/>
      <c r="G184" s="28"/>
      <c r="J184" s="11"/>
      <c r="K184" s="3"/>
      <c r="L184" s="3"/>
      <c r="M184" s="3"/>
      <c r="N184" s="3"/>
    </row>
    <row r="185" spans="1:14" ht="13.5" thickBot="1">
      <c r="A185" s="468" t="s">
        <v>86</v>
      </c>
      <c r="B185" s="469"/>
      <c r="C185" s="469"/>
      <c r="D185" s="469"/>
      <c r="E185" s="469"/>
      <c r="F185" s="469"/>
      <c r="G185" s="470"/>
      <c r="J185" s="3"/>
      <c r="K185" s="3"/>
      <c r="L185" s="3"/>
      <c r="M185" s="3"/>
      <c r="N185" s="3"/>
    </row>
    <row r="186" spans="1:14" ht="12.75">
      <c r="A186" s="67" t="s">
        <v>22</v>
      </c>
      <c r="B186" s="62" t="s">
        <v>24</v>
      </c>
      <c r="C186" s="62" t="s">
        <v>25</v>
      </c>
      <c r="D186" s="62" t="s">
        <v>26</v>
      </c>
      <c r="E186" s="63" t="s">
        <v>27</v>
      </c>
      <c r="F186" s="64"/>
      <c r="G186" s="65" t="s">
        <v>28</v>
      </c>
      <c r="J186" s="443"/>
      <c r="K186" s="443"/>
      <c r="L186" s="443"/>
      <c r="M186" s="3"/>
      <c r="N186" s="3"/>
    </row>
    <row r="187" spans="1:14" ht="12.75">
      <c r="A187" s="195">
        <v>1</v>
      </c>
      <c r="B187" s="163" t="str">
        <f>Notes!F3</f>
        <v>1855 - 1930</v>
      </c>
      <c r="C187" s="163">
        <f>O20</f>
        <v>0</v>
      </c>
      <c r="D187" s="163">
        <f>O21</f>
        <v>0</v>
      </c>
      <c r="E187" s="164">
        <f>O22</f>
        <v>0</v>
      </c>
      <c r="F187" s="165"/>
      <c r="G187" s="196">
        <f>O23</f>
        <v>0</v>
      </c>
      <c r="J187" s="443"/>
      <c r="K187" s="443"/>
      <c r="L187" s="443"/>
      <c r="M187" s="3"/>
      <c r="N187" s="3"/>
    </row>
    <row r="188" spans="1:14" ht="12.75">
      <c r="A188" s="195" t="s">
        <v>23</v>
      </c>
      <c r="B188" s="163" t="str">
        <f>Notes!F4</f>
        <v>1930 - 1940</v>
      </c>
      <c r="C188" s="203"/>
      <c r="D188" s="203"/>
      <c r="E188" s="204"/>
      <c r="F188" s="205"/>
      <c r="G188" s="206"/>
      <c r="J188" s="292"/>
      <c r="K188" s="292"/>
      <c r="L188" s="292"/>
      <c r="M188" s="3"/>
      <c r="N188" s="3"/>
    </row>
    <row r="189" spans="1:14" ht="12.75">
      <c r="A189" s="59">
        <v>2</v>
      </c>
      <c r="B189" s="85" t="str">
        <f>Notes!F5</f>
        <v>1940 - 2015</v>
      </c>
      <c r="C189" s="85">
        <f>P20</f>
        <v>0</v>
      </c>
      <c r="D189" s="85">
        <f>P21</f>
        <v>0</v>
      </c>
      <c r="E189" s="197">
        <f>P22</f>
        <v>0</v>
      </c>
      <c r="F189" s="198"/>
      <c r="G189" s="222">
        <f>P23</f>
        <v>0</v>
      </c>
      <c r="J189" s="440"/>
      <c r="K189" s="440"/>
      <c r="L189" s="440"/>
      <c r="M189" s="3"/>
      <c r="N189" s="3"/>
    </row>
    <row r="190" spans="1:14" ht="12.75">
      <c r="A190" s="59" t="s">
        <v>23</v>
      </c>
      <c r="B190" s="86" t="str">
        <f>Notes!F6</f>
        <v>2015 - 2030</v>
      </c>
      <c r="C190" s="203"/>
      <c r="D190" s="203"/>
      <c r="E190" s="204"/>
      <c r="F190" s="205"/>
      <c r="G190" s="223"/>
      <c r="J190" s="446"/>
      <c r="K190" s="446"/>
      <c r="L190" s="446"/>
      <c r="M190" s="3"/>
      <c r="N190" s="3"/>
    </row>
    <row r="191" spans="1:14" ht="13.5" thickBot="1">
      <c r="A191" s="60">
        <v>3</v>
      </c>
      <c r="B191" s="88" t="str">
        <f>Notes!F7</f>
        <v>2030 - 2105</v>
      </c>
      <c r="C191" s="88">
        <f>Q20</f>
        <v>0</v>
      </c>
      <c r="D191" s="88">
        <f>Q21</f>
        <v>0</v>
      </c>
      <c r="E191" s="224">
        <f>Q22</f>
        <v>0</v>
      </c>
      <c r="F191" s="225"/>
      <c r="G191" s="226">
        <f>Q23</f>
        <v>0</v>
      </c>
      <c r="J191" s="3"/>
      <c r="K191" s="3"/>
      <c r="L191" s="3"/>
      <c r="M191" s="3"/>
      <c r="N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8"/>
      <c r="D194" s="8"/>
      <c r="E194" s="8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8"/>
      <c r="D195" s="8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24" ht="12.75">
      <c r="B197" s="1"/>
      <c r="C197" s="17"/>
      <c r="D197" s="17" t="s">
        <v>61</v>
      </c>
      <c r="E197" s="7"/>
      <c r="F197" s="7">
        <f>Notes!F9</f>
        <v>0</v>
      </c>
      <c r="G197" s="1"/>
      <c r="J197" s="11"/>
      <c r="K197" s="3"/>
      <c r="L197" s="3"/>
      <c r="M197" s="3"/>
      <c r="N197" s="3"/>
      <c r="P197" s="11"/>
      <c r="Q197" s="11"/>
      <c r="R197" s="11"/>
      <c r="S197" s="3"/>
      <c r="T197" s="3"/>
      <c r="U197" s="3"/>
      <c r="V197" s="3"/>
      <c r="W197" s="3"/>
      <c r="X197" s="3"/>
    </row>
    <row r="198" spans="2:24" ht="12.75">
      <c r="B198" s="1"/>
      <c r="C198" s="17"/>
      <c r="D198" s="17" t="s">
        <v>30</v>
      </c>
      <c r="E198" s="7"/>
      <c r="G198" s="1"/>
      <c r="J198" s="38"/>
      <c r="K198" s="411"/>
      <c r="L198" s="411"/>
      <c r="M198" s="3"/>
      <c r="N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2:24" ht="12.75">
      <c r="B199" s="1"/>
      <c r="C199" s="17"/>
      <c r="D199" s="38" t="s">
        <v>29</v>
      </c>
      <c r="E199" s="36">
        <f>A26</f>
        <v>39834</v>
      </c>
      <c r="G199" s="1"/>
      <c r="J199" s="3"/>
      <c r="K199" s="3"/>
      <c r="L199" s="3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2:24" ht="12.75">
      <c r="B200" s="1"/>
      <c r="C200" s="17"/>
      <c r="D200" s="14"/>
      <c r="E200" s="16"/>
      <c r="G200" s="1"/>
      <c r="J200" s="3"/>
      <c r="K200" s="3"/>
      <c r="L200" s="3"/>
      <c r="M200" s="3"/>
      <c r="N200" s="3"/>
      <c r="P200" s="11"/>
      <c r="Q200" s="11"/>
      <c r="R200" s="11"/>
      <c r="S200" s="11"/>
      <c r="T200" s="11"/>
      <c r="U200" s="3"/>
      <c r="V200" s="3"/>
      <c r="W200" s="3"/>
      <c r="X200" s="3"/>
    </row>
    <row r="201" spans="1:14" ht="13.5" thickBot="1">
      <c r="A201" s="471" t="s">
        <v>57</v>
      </c>
      <c r="B201" s="472"/>
      <c r="C201" s="472"/>
      <c r="D201" s="472"/>
      <c r="E201" s="472"/>
      <c r="F201" s="472"/>
      <c r="G201" s="473"/>
      <c r="J201" s="3"/>
      <c r="K201" s="3"/>
      <c r="L201" s="3"/>
      <c r="M201" s="3"/>
      <c r="N201" s="3"/>
    </row>
    <row r="202" spans="1:20" ht="12.75">
      <c r="A202" s="61" t="s">
        <v>22</v>
      </c>
      <c r="B202" s="53" t="s">
        <v>24</v>
      </c>
      <c r="C202" s="53" t="s">
        <v>25</v>
      </c>
      <c r="D202" s="53" t="s">
        <v>26</v>
      </c>
      <c r="E202" s="54" t="s">
        <v>27</v>
      </c>
      <c r="F202" s="55"/>
      <c r="G202" s="56" t="s">
        <v>28</v>
      </c>
      <c r="J202" s="3"/>
      <c r="K202" s="3"/>
      <c r="L202" s="3"/>
      <c r="M202" s="3"/>
      <c r="N202" s="61" t="s">
        <v>22</v>
      </c>
      <c r="O202" s="53" t="s">
        <v>24</v>
      </c>
      <c r="P202" s="53" t="s">
        <v>117</v>
      </c>
      <c r="Q202" s="53" t="s">
        <v>118</v>
      </c>
      <c r="R202" s="53" t="s">
        <v>119</v>
      </c>
      <c r="S202" s="53" t="s">
        <v>120</v>
      </c>
      <c r="T202" s="53" t="s">
        <v>121</v>
      </c>
    </row>
    <row r="203" spans="1:20" ht="12.75">
      <c r="A203" s="57">
        <v>1</v>
      </c>
      <c r="B203" s="85" t="str">
        <f>Notes!F3</f>
        <v>1855 - 1930</v>
      </c>
      <c r="C203" s="85">
        <f>C26</f>
        <v>0</v>
      </c>
      <c r="D203" s="85">
        <f>C27</f>
        <v>0</v>
      </c>
      <c r="E203" s="197">
        <f>C28</f>
        <v>0</v>
      </c>
      <c r="F203" s="198"/>
      <c r="G203" s="199">
        <f>C29</f>
        <v>0</v>
      </c>
      <c r="J203" s="3"/>
      <c r="K203" s="3"/>
      <c r="L203" s="3"/>
      <c r="M203" s="3"/>
      <c r="N203" s="57">
        <v>1</v>
      </c>
      <c r="O203" s="85" t="str">
        <f>B203</f>
        <v>1855 - 1930</v>
      </c>
      <c r="P203" s="85">
        <f>C203</f>
        <v>0</v>
      </c>
      <c r="Q203" s="85">
        <f>C212</f>
        <v>0</v>
      </c>
      <c r="R203" s="85">
        <f>C222</f>
        <v>0</v>
      </c>
      <c r="S203" s="85">
        <f>C232</f>
        <v>0</v>
      </c>
      <c r="T203" s="85">
        <f>C242</f>
        <v>0</v>
      </c>
    </row>
    <row r="204" spans="1:20" ht="12.75">
      <c r="A204" s="283" t="s">
        <v>23</v>
      </c>
      <c r="B204" s="85" t="str">
        <f>Notes!F4</f>
        <v>1930 - 1940</v>
      </c>
      <c r="C204" s="203"/>
      <c r="D204" s="203"/>
      <c r="E204" s="204"/>
      <c r="F204" s="205"/>
      <c r="G204" s="206"/>
      <c r="J204" s="3"/>
      <c r="K204" s="3"/>
      <c r="L204" s="3"/>
      <c r="M204" s="3"/>
      <c r="N204" s="283" t="s">
        <v>23</v>
      </c>
      <c r="O204" s="85" t="str">
        <f>B204</f>
        <v>1930 - 1940</v>
      </c>
      <c r="P204" s="203"/>
      <c r="Q204" s="203"/>
      <c r="R204" s="204"/>
      <c r="S204" s="205"/>
      <c r="T204" s="208"/>
    </row>
    <row r="205" spans="1:20" ht="13.5" thickBot="1">
      <c r="A205" s="58">
        <v>2</v>
      </c>
      <c r="B205" s="87" t="str">
        <f>Notes!F5</f>
        <v>1940 - 2015</v>
      </c>
      <c r="C205" s="87">
        <f>D26</f>
        <v>0</v>
      </c>
      <c r="D205" s="87">
        <f>D27</f>
        <v>0</v>
      </c>
      <c r="E205" s="200">
        <f>D28</f>
        <v>0</v>
      </c>
      <c r="F205" s="201"/>
      <c r="G205" s="202">
        <f>D29</f>
        <v>0</v>
      </c>
      <c r="J205" s="3"/>
      <c r="K205" s="3"/>
      <c r="L205" s="3"/>
      <c r="M205" s="3"/>
      <c r="N205" s="58">
        <v>2</v>
      </c>
      <c r="O205" s="87" t="str">
        <f>B205</f>
        <v>1940 - 2015</v>
      </c>
      <c r="P205" s="87">
        <f>C205</f>
        <v>0</v>
      </c>
      <c r="Q205" s="87">
        <f>C214</f>
        <v>0</v>
      </c>
      <c r="R205" s="87">
        <f>C224</f>
        <v>0</v>
      </c>
      <c r="S205" s="87">
        <f>C234</f>
        <v>0</v>
      </c>
      <c r="T205" s="87">
        <f>C244</f>
        <v>0</v>
      </c>
    </row>
    <row r="206" spans="1:20" ht="13.5" thickBot="1">
      <c r="A206" s="57" t="s">
        <v>23</v>
      </c>
      <c r="B206" s="87" t="str">
        <f>Notes!F6</f>
        <v>2015 - 2030</v>
      </c>
      <c r="C206" s="203"/>
      <c r="D206" s="203"/>
      <c r="E206" s="204"/>
      <c r="F206" s="205"/>
      <c r="G206" s="206"/>
      <c r="J206" s="3"/>
      <c r="K206" s="3"/>
      <c r="L206" s="3"/>
      <c r="M206" s="3"/>
      <c r="N206" s="57" t="s">
        <v>23</v>
      </c>
      <c r="O206" s="87" t="str">
        <f>B206</f>
        <v>2015 - 2030</v>
      </c>
      <c r="P206" s="203"/>
      <c r="Q206" s="203"/>
      <c r="R206" s="203"/>
      <c r="S206" s="203"/>
      <c r="T206" s="203"/>
    </row>
    <row r="207" spans="1:20" ht="13.5" thickBot="1">
      <c r="A207" s="58">
        <v>3</v>
      </c>
      <c r="B207" s="87" t="str">
        <f>Notes!F7</f>
        <v>2030 - 2105</v>
      </c>
      <c r="C207" s="87">
        <f>E26</f>
        <v>0</v>
      </c>
      <c r="D207" s="87">
        <f>E27</f>
        <v>0</v>
      </c>
      <c r="E207" s="200">
        <f>E28</f>
        <v>0</v>
      </c>
      <c r="F207" s="201"/>
      <c r="G207" s="202">
        <f>E29</f>
        <v>0</v>
      </c>
      <c r="J207" s="3"/>
      <c r="K207" s="3"/>
      <c r="L207" s="3"/>
      <c r="M207" s="3"/>
      <c r="N207" s="58">
        <v>3</v>
      </c>
      <c r="O207" s="87" t="str">
        <f>B207</f>
        <v>2030 - 2105</v>
      </c>
      <c r="P207" s="87">
        <f>C207</f>
        <v>0</v>
      </c>
      <c r="Q207" s="87">
        <f>C216</f>
        <v>0</v>
      </c>
      <c r="R207" s="87">
        <f>C226</f>
        <v>0</v>
      </c>
      <c r="S207" s="87">
        <f>C236</f>
        <v>0</v>
      </c>
      <c r="T207" s="87">
        <f>C246</f>
        <v>0</v>
      </c>
    </row>
    <row r="208" spans="3:12" ht="12.75">
      <c r="C208"/>
      <c r="D208"/>
      <c r="E208"/>
      <c r="J208" s="3"/>
      <c r="K208" s="3"/>
      <c r="L208" s="3"/>
    </row>
    <row r="209" spans="1:14" ht="12.75">
      <c r="A209" s="7"/>
      <c r="B209" s="24"/>
      <c r="C209" s="24"/>
      <c r="D209" s="24"/>
      <c r="E209" s="5"/>
      <c r="F209" s="5"/>
      <c r="G209" s="24"/>
      <c r="J209" s="3"/>
      <c r="K209" s="3"/>
      <c r="L209" s="3"/>
      <c r="M209" s="3"/>
      <c r="N209" s="3"/>
    </row>
    <row r="210" spans="1:14" ht="13.5" thickBot="1">
      <c r="A210" s="474" t="s">
        <v>58</v>
      </c>
      <c r="B210" s="475"/>
      <c r="C210" s="475"/>
      <c r="D210" s="475"/>
      <c r="E210" s="475"/>
      <c r="F210" s="475"/>
      <c r="G210" s="476"/>
      <c r="J210" s="3"/>
      <c r="K210" s="3"/>
      <c r="L210" s="3"/>
      <c r="M210" s="3"/>
      <c r="N210" s="3"/>
    </row>
    <row r="211" spans="1:14" ht="12.75">
      <c r="A211" s="166" t="s">
        <v>22</v>
      </c>
      <c r="B211" s="167" t="s">
        <v>24</v>
      </c>
      <c r="C211" s="167" t="s">
        <v>25</v>
      </c>
      <c r="D211" s="167" t="s">
        <v>26</v>
      </c>
      <c r="E211" s="168" t="s">
        <v>27</v>
      </c>
      <c r="F211" s="169"/>
      <c r="G211" s="170" t="s">
        <v>28</v>
      </c>
      <c r="J211" s="3"/>
      <c r="K211" s="3"/>
      <c r="L211" s="3"/>
      <c r="M211" s="3"/>
      <c r="N211" s="3"/>
    </row>
    <row r="212" spans="1:14" ht="12.75">
      <c r="A212" s="171">
        <v>1</v>
      </c>
      <c r="B212" s="85" t="str">
        <f>Notes!F3</f>
        <v>1855 - 1930</v>
      </c>
      <c r="C212" s="85">
        <f>F26</f>
        <v>0</v>
      </c>
      <c r="D212" s="85">
        <f>F27</f>
        <v>0</v>
      </c>
      <c r="E212" s="197">
        <f>F28</f>
        <v>0</v>
      </c>
      <c r="F212" s="198"/>
      <c r="G212" s="207">
        <f>F29</f>
        <v>0</v>
      </c>
      <c r="J212" s="3"/>
      <c r="K212" s="3"/>
      <c r="L212" s="3"/>
      <c r="M212" s="3"/>
      <c r="N212" s="3"/>
    </row>
    <row r="213" spans="1:14" ht="12.75">
      <c r="A213" s="171" t="s">
        <v>23</v>
      </c>
      <c r="B213" s="85" t="str">
        <f>Notes!F4</f>
        <v>1930 - 1940</v>
      </c>
      <c r="C213" s="203"/>
      <c r="D213" s="203"/>
      <c r="E213" s="204"/>
      <c r="F213" s="205"/>
      <c r="G213" s="206"/>
      <c r="J213" s="3"/>
      <c r="K213" s="3"/>
      <c r="L213" s="3"/>
      <c r="M213" s="3"/>
      <c r="N213" s="3"/>
    </row>
    <row r="214" spans="1:14" ht="12.75">
      <c r="A214" s="172">
        <v>2</v>
      </c>
      <c r="B214" s="85" t="str">
        <f>Notes!F5</f>
        <v>1940 - 2015</v>
      </c>
      <c r="C214" s="85">
        <f>G26</f>
        <v>0</v>
      </c>
      <c r="D214" s="85">
        <f>G27</f>
        <v>0</v>
      </c>
      <c r="E214" s="197">
        <f>G28</f>
        <v>0</v>
      </c>
      <c r="F214" s="198"/>
      <c r="G214" s="207">
        <f>G29</f>
        <v>0</v>
      </c>
      <c r="J214" s="3"/>
      <c r="K214" s="3"/>
      <c r="L214" s="3"/>
      <c r="M214" s="3"/>
      <c r="N214" s="3"/>
    </row>
    <row r="215" spans="1:14" ht="12.75">
      <c r="A215" s="172" t="s">
        <v>23</v>
      </c>
      <c r="B215" s="86" t="str">
        <f>Notes!F6</f>
        <v>2015 - 2030</v>
      </c>
      <c r="C215" s="203"/>
      <c r="D215" s="203"/>
      <c r="E215" s="204"/>
      <c r="F215" s="205"/>
      <c r="G215" s="208"/>
      <c r="J215" s="3"/>
      <c r="K215" s="3"/>
      <c r="L215" s="3"/>
      <c r="M215" s="3"/>
      <c r="N215" s="3"/>
    </row>
    <row r="216" spans="1:14" ht="13.5" thickBot="1">
      <c r="A216" s="173">
        <v>3</v>
      </c>
      <c r="B216" s="174" t="str">
        <f>Notes!F7</f>
        <v>2030 - 2105</v>
      </c>
      <c r="C216" s="174">
        <f>H26</f>
        <v>0</v>
      </c>
      <c r="D216" s="174">
        <f>H27</f>
        <v>0</v>
      </c>
      <c r="E216" s="209">
        <f>H28</f>
        <v>0</v>
      </c>
      <c r="F216" s="210"/>
      <c r="G216" s="211">
        <f>H29</f>
        <v>0</v>
      </c>
      <c r="J216" s="3"/>
      <c r="K216" s="3"/>
      <c r="L216" s="3"/>
      <c r="M216" s="3"/>
      <c r="N216" s="3"/>
    </row>
    <row r="217" spans="1:14" ht="12.75">
      <c r="A217" s="14"/>
      <c r="B217" s="26"/>
      <c r="C217" s="42"/>
      <c r="D217" s="42"/>
      <c r="E217" s="43"/>
      <c r="F217" s="43"/>
      <c r="G217" s="42"/>
      <c r="J217" s="3"/>
      <c r="K217" s="3"/>
      <c r="L217" s="3"/>
      <c r="M217" s="3"/>
      <c r="N217" s="3"/>
    </row>
    <row r="218" spans="1:14" ht="12.75">
      <c r="A218" s="14"/>
      <c r="B218" s="26"/>
      <c r="C218" s="8"/>
      <c r="D218" s="8"/>
      <c r="E218" s="3"/>
      <c r="F218" s="3"/>
      <c r="G218" s="8"/>
      <c r="J218" s="3"/>
      <c r="K218" s="3"/>
      <c r="L218" s="3"/>
      <c r="M218" s="3"/>
      <c r="N218" s="3"/>
    </row>
    <row r="219" spans="1:14" ht="12.75">
      <c r="A219" s="7"/>
      <c r="B219" s="24"/>
      <c r="C219" s="24"/>
      <c r="D219" s="24"/>
      <c r="E219" s="5"/>
      <c r="F219" s="5"/>
      <c r="G219" s="24"/>
      <c r="J219" s="3"/>
      <c r="K219" s="3"/>
      <c r="L219" s="3"/>
      <c r="M219" s="3"/>
      <c r="N219" s="3"/>
    </row>
    <row r="220" spans="1:14" ht="13.5" thickBot="1">
      <c r="A220" s="477" t="s">
        <v>59</v>
      </c>
      <c r="B220" s="478"/>
      <c r="C220" s="478"/>
      <c r="D220" s="478"/>
      <c r="E220" s="478"/>
      <c r="F220" s="478"/>
      <c r="G220" s="479"/>
      <c r="J220" s="3"/>
      <c r="K220" s="3"/>
      <c r="L220" s="3"/>
      <c r="M220" s="3"/>
      <c r="N220" s="3"/>
    </row>
    <row r="221" spans="1:14" ht="12.75">
      <c r="A221" s="175" t="s">
        <v>22</v>
      </c>
      <c r="B221" s="176" t="s">
        <v>24</v>
      </c>
      <c r="C221" s="176" t="s">
        <v>25</v>
      </c>
      <c r="D221" s="176" t="s">
        <v>26</v>
      </c>
      <c r="E221" s="177" t="s">
        <v>27</v>
      </c>
      <c r="F221" s="178"/>
      <c r="G221" s="179" t="s">
        <v>28</v>
      </c>
      <c r="J221" s="11"/>
      <c r="K221" s="3"/>
      <c r="L221" s="3"/>
      <c r="M221" s="3"/>
      <c r="N221" s="3"/>
    </row>
    <row r="222" spans="1:14" ht="12.75">
      <c r="A222" s="180">
        <v>1</v>
      </c>
      <c r="B222" s="163" t="str">
        <f>Notes!F3</f>
        <v>1855 - 1930</v>
      </c>
      <c r="C222" s="163">
        <f>I26</f>
        <v>0</v>
      </c>
      <c r="D222" s="163">
        <f>I27</f>
        <v>0</v>
      </c>
      <c r="E222" s="164">
        <f>I28</f>
        <v>0</v>
      </c>
      <c r="F222" s="165"/>
      <c r="G222" s="194">
        <f>I29</f>
        <v>0</v>
      </c>
      <c r="J222" s="11"/>
      <c r="K222" s="3"/>
      <c r="L222" s="3"/>
      <c r="M222" s="3"/>
      <c r="N222" s="3"/>
    </row>
    <row r="223" spans="1:14" ht="12.75">
      <c r="A223" s="180" t="s">
        <v>23</v>
      </c>
      <c r="B223" s="163" t="str">
        <f>Notes!F4</f>
        <v>1930 - 1940</v>
      </c>
      <c r="C223" s="203"/>
      <c r="D223" s="203"/>
      <c r="E223" s="204"/>
      <c r="F223" s="205"/>
      <c r="G223" s="208"/>
      <c r="J223" s="11"/>
      <c r="K223" s="3"/>
      <c r="L223" s="3"/>
      <c r="M223" s="3"/>
      <c r="N223" s="3"/>
    </row>
    <row r="224" spans="1:14" ht="12.75">
      <c r="A224" s="181">
        <v>2</v>
      </c>
      <c r="B224" s="85" t="str">
        <f>Notes!F5</f>
        <v>1940 - 2015</v>
      </c>
      <c r="C224" s="85">
        <f>J26</f>
        <v>0</v>
      </c>
      <c r="D224" s="85">
        <f>J27</f>
        <v>0</v>
      </c>
      <c r="E224" s="197">
        <f>J28</f>
        <v>0</v>
      </c>
      <c r="F224" s="198"/>
      <c r="G224" s="212">
        <f>J29</f>
        <v>0</v>
      </c>
      <c r="J224" s="500"/>
      <c r="K224" s="501"/>
      <c r="L224" s="501"/>
      <c r="M224" s="3"/>
      <c r="N224" s="3"/>
    </row>
    <row r="225" spans="1:14" ht="12.75">
      <c r="A225" s="181" t="s">
        <v>23</v>
      </c>
      <c r="B225" s="86" t="str">
        <f>Notes!F6</f>
        <v>2015 - 2030</v>
      </c>
      <c r="C225" s="203"/>
      <c r="D225" s="203"/>
      <c r="E225" s="204"/>
      <c r="F225" s="205"/>
      <c r="G225" s="213"/>
      <c r="J225" s="11"/>
      <c r="K225" s="43"/>
      <c r="L225" s="3"/>
      <c r="M225" s="3"/>
      <c r="N225" s="3"/>
    </row>
    <row r="226" spans="1:14" ht="13.5" thickBot="1">
      <c r="A226" s="182">
        <v>3</v>
      </c>
      <c r="B226" s="183" t="str">
        <f>Notes!F7</f>
        <v>2030 - 2105</v>
      </c>
      <c r="C226" s="183">
        <f>K26</f>
        <v>0</v>
      </c>
      <c r="D226" s="183">
        <f>K27</f>
        <v>0</v>
      </c>
      <c r="E226" s="214">
        <f>K28</f>
        <v>0</v>
      </c>
      <c r="F226" s="215"/>
      <c r="G226" s="216">
        <f>K29</f>
        <v>0</v>
      </c>
      <c r="J226" s="11"/>
      <c r="K226" s="288"/>
      <c r="L226" s="3"/>
      <c r="M226" s="3"/>
      <c r="N226" s="3"/>
    </row>
    <row r="227" spans="1:14" ht="12.75">
      <c r="A227" s="14"/>
      <c r="B227" s="26"/>
      <c r="C227" s="42"/>
      <c r="D227" s="42"/>
      <c r="E227" s="43"/>
      <c r="F227" s="43"/>
      <c r="G227" s="42"/>
      <c r="J227" s="11"/>
      <c r="K227" s="43"/>
      <c r="L227" s="3"/>
      <c r="M227" s="3"/>
      <c r="N227" s="3"/>
    </row>
    <row r="228" spans="1:14" ht="12.75">
      <c r="A228" s="14"/>
      <c r="B228" s="26"/>
      <c r="C228" s="8"/>
      <c r="D228" s="8"/>
      <c r="E228" s="3"/>
      <c r="F228" s="3"/>
      <c r="G228" s="8"/>
      <c r="J228" s="11"/>
      <c r="K228" s="11"/>
      <c r="L228" s="3"/>
      <c r="M228" s="3"/>
      <c r="N228" s="3"/>
    </row>
    <row r="229" spans="1:14" ht="12.75">
      <c r="A229" s="7"/>
      <c r="B229" s="24"/>
      <c r="C229" s="24"/>
      <c r="D229" s="24"/>
      <c r="E229" s="5"/>
      <c r="F229" s="5"/>
      <c r="G229" s="24"/>
      <c r="J229" s="11"/>
      <c r="K229" s="3"/>
      <c r="L229" s="3"/>
      <c r="M229" s="3"/>
      <c r="N229" s="3"/>
    </row>
    <row r="230" spans="1:14" ht="13.5" thickBot="1">
      <c r="A230" s="442" t="s">
        <v>60</v>
      </c>
      <c r="B230" s="466"/>
      <c r="C230" s="466"/>
      <c r="D230" s="466"/>
      <c r="E230" s="466"/>
      <c r="F230" s="466"/>
      <c r="G230" s="467"/>
      <c r="J230" s="261"/>
      <c r="K230" s="3"/>
      <c r="L230" s="3"/>
      <c r="M230" s="3"/>
      <c r="N230" s="3"/>
    </row>
    <row r="231" spans="1:14" ht="12.75">
      <c r="A231" s="184" t="s">
        <v>22</v>
      </c>
      <c r="B231" s="185" t="s">
        <v>24</v>
      </c>
      <c r="C231" s="185" t="s">
        <v>25</v>
      </c>
      <c r="D231" s="185" t="s">
        <v>26</v>
      </c>
      <c r="E231" s="186" t="s">
        <v>27</v>
      </c>
      <c r="F231" s="187"/>
      <c r="G231" s="188" t="s">
        <v>28</v>
      </c>
      <c r="J231" s="11"/>
      <c r="K231" s="262"/>
      <c r="L231" s="3"/>
      <c r="M231" s="3"/>
      <c r="N231" s="3"/>
    </row>
    <row r="232" spans="1:14" ht="12.75">
      <c r="A232" s="192">
        <v>1</v>
      </c>
      <c r="B232" s="163" t="str">
        <f>Notes!F3</f>
        <v>1855 - 1930</v>
      </c>
      <c r="C232" s="163">
        <f>L26</f>
        <v>0</v>
      </c>
      <c r="D232" s="163">
        <f>L27</f>
        <v>0</v>
      </c>
      <c r="E232" s="164">
        <f>L28</f>
        <v>0</v>
      </c>
      <c r="F232" s="165"/>
      <c r="G232" s="193">
        <f>L29</f>
        <v>0</v>
      </c>
      <c r="J232" s="11"/>
      <c r="K232" s="263"/>
      <c r="L232" s="3"/>
      <c r="M232" s="3"/>
      <c r="N232" s="3"/>
    </row>
    <row r="233" spans="1:14" ht="12.75">
      <c r="A233" s="192" t="s">
        <v>23</v>
      </c>
      <c r="B233" s="163" t="str">
        <f>Notes!F4</f>
        <v>1930 - 1940</v>
      </c>
      <c r="C233" s="203"/>
      <c r="D233" s="203"/>
      <c r="E233" s="204"/>
      <c r="F233" s="205"/>
      <c r="G233" s="208"/>
      <c r="J233" s="11"/>
      <c r="K233" s="263"/>
      <c r="L233" s="3"/>
      <c r="M233" s="3"/>
      <c r="N233" s="3"/>
    </row>
    <row r="234" spans="1:14" ht="12.75">
      <c r="A234" s="189">
        <v>2</v>
      </c>
      <c r="B234" s="85" t="str">
        <f>Notes!F5</f>
        <v>1940 - 2015</v>
      </c>
      <c r="C234" s="85">
        <f>M26</f>
        <v>0</v>
      </c>
      <c r="D234" s="85">
        <f>M27</f>
        <v>0</v>
      </c>
      <c r="E234" s="197">
        <f>M28</f>
        <v>0</v>
      </c>
      <c r="F234" s="198"/>
      <c r="G234" s="217">
        <f>M29</f>
        <v>0</v>
      </c>
      <c r="J234" s="11"/>
      <c r="K234" s="262"/>
      <c r="L234" s="3"/>
      <c r="M234" s="3"/>
      <c r="N234" s="3"/>
    </row>
    <row r="235" spans="1:14" ht="12.75">
      <c r="A235" s="189" t="s">
        <v>23</v>
      </c>
      <c r="B235" s="86" t="str">
        <f>Notes!F6</f>
        <v>2015 - 2030</v>
      </c>
      <c r="C235" s="203"/>
      <c r="D235" s="203"/>
      <c r="E235" s="204"/>
      <c r="F235" s="205"/>
      <c r="G235" s="218"/>
      <c r="J235" s="11"/>
      <c r="K235" s="263"/>
      <c r="L235" s="3"/>
      <c r="M235" s="3"/>
      <c r="N235" s="3"/>
    </row>
    <row r="236" spans="1:14" ht="13.5" thickBot="1">
      <c r="A236" s="190">
        <v>3</v>
      </c>
      <c r="B236" s="191" t="str">
        <f>Notes!F7</f>
        <v>2030 - 2105</v>
      </c>
      <c r="C236" s="191">
        <f>N26</f>
        <v>0</v>
      </c>
      <c r="D236" s="191">
        <f>N27</f>
        <v>0</v>
      </c>
      <c r="E236" s="219">
        <f>N28</f>
        <v>0</v>
      </c>
      <c r="F236" s="220"/>
      <c r="G236" s="221">
        <f>N29</f>
        <v>0</v>
      </c>
      <c r="J236" s="3"/>
      <c r="K236" s="263"/>
      <c r="L236" s="3"/>
      <c r="M236" s="3"/>
      <c r="N236" s="3"/>
    </row>
    <row r="237" spans="1:14" ht="12.75">
      <c r="A237" s="50"/>
      <c r="B237" s="89"/>
      <c r="C237" s="42"/>
      <c r="D237" s="42"/>
      <c r="E237" s="43"/>
      <c r="F237" s="43"/>
      <c r="G237" s="42"/>
      <c r="J237" s="440"/>
      <c r="K237" s="440"/>
      <c r="L237" s="440"/>
      <c r="M237" s="3"/>
      <c r="N237" s="3"/>
    </row>
    <row r="238" spans="1:14" ht="12.75">
      <c r="A238" s="50"/>
      <c r="B238" s="89"/>
      <c r="C238" s="42"/>
      <c r="D238" s="42"/>
      <c r="E238" s="43"/>
      <c r="F238" s="43"/>
      <c r="G238" s="42"/>
      <c r="J238" s="441"/>
      <c r="K238" s="441"/>
      <c r="L238" s="441"/>
      <c r="M238" s="3"/>
      <c r="N238" s="3"/>
    </row>
    <row r="239" spans="1:14" ht="12.75">
      <c r="A239" s="14"/>
      <c r="B239" s="26"/>
      <c r="C239" s="28"/>
      <c r="D239" s="28"/>
      <c r="E239" s="29"/>
      <c r="F239" s="29"/>
      <c r="G239" s="28"/>
      <c r="J239" s="440"/>
      <c r="K239" s="440"/>
      <c r="L239" s="440"/>
      <c r="M239" s="3"/>
      <c r="N239" s="3"/>
    </row>
    <row r="240" spans="1:14" ht="13.5" thickBot="1">
      <c r="A240" s="468" t="s">
        <v>86</v>
      </c>
      <c r="B240" s="469"/>
      <c r="C240" s="469"/>
      <c r="D240" s="469"/>
      <c r="E240" s="469"/>
      <c r="F240" s="469"/>
      <c r="G240" s="470"/>
      <c r="J240" s="441"/>
      <c r="K240" s="441"/>
      <c r="L240" s="441"/>
      <c r="M240" s="3"/>
      <c r="N240" s="3"/>
    </row>
    <row r="241" spans="1:14" ht="12.75">
      <c r="A241" s="67" t="s">
        <v>22</v>
      </c>
      <c r="B241" s="62" t="s">
        <v>24</v>
      </c>
      <c r="C241" s="62" t="s">
        <v>25</v>
      </c>
      <c r="D241" s="62" t="s">
        <v>26</v>
      </c>
      <c r="E241" s="63" t="s">
        <v>27</v>
      </c>
      <c r="F241" s="64"/>
      <c r="G241" s="65" t="s">
        <v>28</v>
      </c>
      <c r="J241" s="11"/>
      <c r="K241" s="3"/>
      <c r="L241" s="3"/>
      <c r="M241" s="3"/>
      <c r="N241" s="3"/>
    </row>
    <row r="242" spans="1:14" ht="12.75">
      <c r="A242" s="195">
        <v>1</v>
      </c>
      <c r="B242" s="163" t="str">
        <f>Notes!F3</f>
        <v>1855 - 1930</v>
      </c>
      <c r="C242" s="163">
        <f>O26</f>
        <v>0</v>
      </c>
      <c r="D242" s="163">
        <f>O27</f>
        <v>0</v>
      </c>
      <c r="E242" s="164">
        <f>O28</f>
        <v>0</v>
      </c>
      <c r="F242" s="165"/>
      <c r="G242" s="196">
        <f>O29</f>
        <v>0</v>
      </c>
      <c r="J242" s="11"/>
      <c r="K242" s="3"/>
      <c r="L242" s="3"/>
      <c r="M242" s="3"/>
      <c r="N242" s="3"/>
    </row>
    <row r="243" spans="1:14" ht="12.75">
      <c r="A243" s="195" t="s">
        <v>23</v>
      </c>
      <c r="B243" s="163" t="str">
        <f>Notes!F4</f>
        <v>1930 - 1940</v>
      </c>
      <c r="C243" s="203"/>
      <c r="D243" s="203"/>
      <c r="E243" s="204"/>
      <c r="F243" s="205"/>
      <c r="G243" s="208"/>
      <c r="J243" s="11"/>
      <c r="K243" s="3"/>
      <c r="L243" s="3"/>
      <c r="M243" s="3"/>
      <c r="N243" s="3"/>
    </row>
    <row r="244" spans="1:14" ht="12.75">
      <c r="A244" s="59">
        <v>2</v>
      </c>
      <c r="B244" s="85" t="str">
        <f>Notes!F5</f>
        <v>1940 - 2015</v>
      </c>
      <c r="C244" s="85">
        <f>P26</f>
        <v>0</v>
      </c>
      <c r="D244" s="85">
        <f>P27</f>
        <v>0</v>
      </c>
      <c r="E244" s="197">
        <f>P28</f>
        <v>0</v>
      </c>
      <c r="F244" s="198"/>
      <c r="G244" s="222">
        <f>P29</f>
        <v>0</v>
      </c>
      <c r="J244" s="11"/>
      <c r="K244" s="43"/>
      <c r="L244" s="3"/>
      <c r="M244" s="3"/>
      <c r="N244" s="3"/>
    </row>
    <row r="245" spans="1:14" ht="12.75">
      <c r="A245" s="59" t="s">
        <v>23</v>
      </c>
      <c r="B245" s="86" t="str">
        <f>Notes!F6</f>
        <v>2015 - 2030</v>
      </c>
      <c r="C245" s="203"/>
      <c r="D245" s="203"/>
      <c r="E245" s="204"/>
      <c r="F245" s="205"/>
      <c r="G245" s="223"/>
      <c r="J245" s="11"/>
      <c r="K245" s="3"/>
      <c r="L245" s="3"/>
      <c r="M245" s="3"/>
      <c r="N245" s="3"/>
    </row>
    <row r="246" spans="1:14" ht="13.5" thickBot="1">
      <c r="A246" s="60">
        <v>3</v>
      </c>
      <c r="B246" s="88" t="str">
        <f>Notes!F7</f>
        <v>2030 - 2105</v>
      </c>
      <c r="C246" s="88">
        <f>Q26</f>
        <v>0</v>
      </c>
      <c r="D246" s="88">
        <f>Q27</f>
        <v>0</v>
      </c>
      <c r="E246" s="224">
        <f>Q28</f>
        <v>0</v>
      </c>
      <c r="F246" s="225"/>
      <c r="G246" s="226">
        <f>Q29</f>
        <v>0</v>
      </c>
      <c r="J246" s="3"/>
      <c r="K246" s="3"/>
      <c r="L246" s="3"/>
      <c r="M246" s="3"/>
      <c r="N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</sheetData>
  <mergeCells count="46">
    <mergeCell ref="J132:L132"/>
    <mergeCell ref="J133:L133"/>
    <mergeCell ref="J77:L77"/>
    <mergeCell ref="J78:L78"/>
    <mergeCell ref="J239:L239"/>
    <mergeCell ref="J240:L240"/>
    <mergeCell ref="J189:L189"/>
    <mergeCell ref="J190:L190"/>
    <mergeCell ref="O4:Q4"/>
    <mergeCell ref="A39:G39"/>
    <mergeCell ref="A48:G48"/>
    <mergeCell ref="A68:G68"/>
    <mergeCell ref="J62:L62"/>
    <mergeCell ref="A58:G58"/>
    <mergeCell ref="C4:E4"/>
    <mergeCell ref="F4:H4"/>
    <mergeCell ref="I4:K4"/>
    <mergeCell ref="L4:N4"/>
    <mergeCell ref="A123:G123"/>
    <mergeCell ref="A133:G133"/>
    <mergeCell ref="A146:G146"/>
    <mergeCell ref="A78:G78"/>
    <mergeCell ref="A94:G94"/>
    <mergeCell ref="A103:G103"/>
    <mergeCell ref="A113:G113"/>
    <mergeCell ref="A155:G155"/>
    <mergeCell ref="A165:G165"/>
    <mergeCell ref="J169:L169"/>
    <mergeCell ref="A175:G175"/>
    <mergeCell ref="A230:G230"/>
    <mergeCell ref="A240:G240"/>
    <mergeCell ref="A185:G185"/>
    <mergeCell ref="A201:G201"/>
    <mergeCell ref="A210:G210"/>
    <mergeCell ref="A220:G220"/>
    <mergeCell ref="J75:L75"/>
    <mergeCell ref="J76:L76"/>
    <mergeCell ref="J130:L130"/>
    <mergeCell ref="J131:L131"/>
    <mergeCell ref="J117:L117"/>
    <mergeCell ref="J182:L182"/>
    <mergeCell ref="J183:L183"/>
    <mergeCell ref="J237:L237"/>
    <mergeCell ref="J238:L238"/>
    <mergeCell ref="J224:L224"/>
    <mergeCell ref="J186:L18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12</v>
      </c>
    </row>
    <row r="2" ht="12.75">
      <c r="B2" s="1"/>
    </row>
    <row r="3" ht="12.75">
      <c r="B3" s="8"/>
    </row>
    <row r="4" spans="2:17" ht="12.75">
      <c r="B4" s="23"/>
      <c r="C4" s="495" t="s">
        <v>57</v>
      </c>
      <c r="D4" s="495"/>
      <c r="E4" s="495"/>
      <c r="F4" s="496" t="s">
        <v>58</v>
      </c>
      <c r="G4" s="496"/>
      <c r="H4" s="496"/>
      <c r="I4" s="497" t="s">
        <v>59</v>
      </c>
      <c r="J4" s="497"/>
      <c r="K4" s="497"/>
      <c r="L4" s="498" t="s">
        <v>60</v>
      </c>
      <c r="M4" s="498"/>
      <c r="N4" s="498"/>
      <c r="O4" s="499" t="s">
        <v>86</v>
      </c>
      <c r="P4" s="499"/>
      <c r="Q4" s="49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Year!B45</f>
        <v>39841</v>
      </c>
      <c r="B8" s="9" t="s">
        <v>25</v>
      </c>
      <c r="C8" s="30">
        <f ca="1">OFFSET(Year!D45,0,0,1,1)</f>
        <v>0</v>
      </c>
      <c r="D8" s="30">
        <f ca="1">OFFSET(Year!E45,0,0,1,1)</f>
        <v>0</v>
      </c>
      <c r="E8" s="30">
        <f ca="1">OFFSET(Year!F45,0,0,1,1)</f>
        <v>0</v>
      </c>
      <c r="F8" s="30">
        <f ca="1">OFFSET(Year!G45,0,0,1,1)</f>
        <v>0</v>
      </c>
      <c r="G8" s="30">
        <f ca="1">OFFSET(Year!H45,0,0,1,1)</f>
        <v>0</v>
      </c>
      <c r="H8" s="30">
        <f ca="1">OFFSET(Year!I45,0,0,1,1)</f>
        <v>0</v>
      </c>
      <c r="I8" s="30">
        <f ca="1">OFFSET(Year!J45,0,0,1,1)</f>
        <v>0</v>
      </c>
      <c r="J8" s="30">
        <f ca="1">OFFSET(Year!K45,0,0,1,1)</f>
        <v>0</v>
      </c>
      <c r="K8" s="30">
        <f ca="1">OFFSET(Year!L45,0,0,1,1)</f>
        <v>0</v>
      </c>
      <c r="L8" s="30">
        <f ca="1">OFFSET(Year!M45,0,0,1,1)</f>
        <v>0</v>
      </c>
      <c r="M8" s="30">
        <f ca="1">OFFSET(Year!N45,0,0,1,1)</f>
        <v>0</v>
      </c>
      <c r="N8" s="30">
        <f ca="1">OFFSET(Year!O45,0,0,1,1)</f>
        <v>0</v>
      </c>
      <c r="O8" s="30">
        <f ca="1">OFFSET(Year!P45,0,0,1,1)</f>
        <v>0</v>
      </c>
      <c r="P8" s="30">
        <f ca="1">OFFSET(Year!Q45,0,0,1,1)</f>
        <v>0</v>
      </c>
      <c r="Q8" s="30">
        <f ca="1">OFFSET(Year!R45,0,0,1,1)</f>
        <v>0</v>
      </c>
    </row>
    <row r="9" spans="1:17" ht="12.75">
      <c r="A9" s="22"/>
      <c r="B9" s="154" t="s">
        <v>26</v>
      </c>
      <c r="C9" s="30">
        <f ca="1">OFFSET(Year!D46,0,0,1,1)</f>
        <v>0</v>
      </c>
      <c r="D9" s="30">
        <f ca="1">OFFSET(Year!E46,0,0,1,1)</f>
        <v>0</v>
      </c>
      <c r="E9" s="30">
        <f ca="1">OFFSET(Year!F46,0,0,1,1)</f>
        <v>0</v>
      </c>
      <c r="F9" s="30">
        <f ca="1">OFFSET(Year!G46,0,0,1,1)</f>
        <v>0</v>
      </c>
      <c r="G9" s="30">
        <f ca="1">OFFSET(Year!H46,0,0,1,1)</f>
        <v>0</v>
      </c>
      <c r="H9" s="30">
        <f ca="1">OFFSET(Year!I46,0,0,1,1)</f>
        <v>0</v>
      </c>
      <c r="I9" s="30">
        <f ca="1">OFFSET(Year!J46,0,0,1,1)</f>
        <v>0</v>
      </c>
      <c r="J9" s="30">
        <f ca="1">OFFSET(Year!K46,0,0,1,1)</f>
        <v>0</v>
      </c>
      <c r="K9" s="30">
        <f ca="1">OFFSET(Year!L46,0,0,1,1)</f>
        <v>0</v>
      </c>
      <c r="L9" s="30">
        <f ca="1">OFFSET(Year!M46,0,0,1,1)</f>
        <v>0</v>
      </c>
      <c r="M9" s="30">
        <f ca="1">OFFSET(Year!N46,0,0,1,1)</f>
        <v>0</v>
      </c>
      <c r="N9" s="30">
        <f ca="1">OFFSET(Year!O46,0,0,1,1)</f>
        <v>0</v>
      </c>
      <c r="O9" s="30">
        <f ca="1">OFFSET(Year!P46,0,0,1,1)</f>
        <v>0</v>
      </c>
      <c r="P9" s="30">
        <f ca="1">OFFSET(Year!Q46,0,0,1,1)</f>
        <v>0</v>
      </c>
      <c r="Q9" s="30">
        <f ca="1">OFFSET(Year!R46,0,0,1,1)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13"/>
      <c r="N10" s="413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400"/>
      <c r="N11" s="400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39848</v>
      </c>
      <c r="B14" s="41" t="s">
        <v>25</v>
      </c>
      <c r="C14" s="30">
        <f ca="1">OFFSET(Year!D47,0,0,1,1)</f>
        <v>0</v>
      </c>
      <c r="D14" s="30">
        <f ca="1">OFFSET(Year!E47,0,0,1,1)</f>
        <v>0</v>
      </c>
      <c r="E14" s="30">
        <f ca="1">OFFSET(Year!F47,0,0,1,1)</f>
        <v>0</v>
      </c>
      <c r="F14" s="30">
        <f ca="1">OFFSET(Year!G47,0,0,1,1)</f>
        <v>0</v>
      </c>
      <c r="G14" s="30">
        <f ca="1">OFFSET(Year!H47,0,0,1,1)</f>
        <v>0</v>
      </c>
      <c r="H14" s="30">
        <f ca="1">OFFSET(Year!I47,0,0,1,1)</f>
        <v>0</v>
      </c>
      <c r="I14" s="30">
        <f ca="1">OFFSET(Year!J47,0,0,1,1)</f>
        <v>0</v>
      </c>
      <c r="J14" s="30">
        <f ca="1">OFFSET(Year!K47,0,0,1,1)</f>
        <v>0</v>
      </c>
      <c r="K14" s="30">
        <f ca="1">OFFSET(Year!L47,0,0,1,1)</f>
        <v>0</v>
      </c>
      <c r="L14" s="30">
        <f ca="1">OFFSET(Year!M47,0,0,1,1)</f>
        <v>0</v>
      </c>
      <c r="M14" s="30">
        <f ca="1">OFFSET(Year!N47,0,0,1,1)</f>
        <v>0</v>
      </c>
      <c r="N14" s="30">
        <f ca="1">OFFSET(Year!O47,0,0,1,1)</f>
        <v>0</v>
      </c>
      <c r="O14" s="30">
        <f ca="1">OFFSET(Year!P47,0,0,1,1)</f>
        <v>0</v>
      </c>
      <c r="P14" s="30">
        <f ca="1">OFFSET(Year!Q47,0,0,1,1)</f>
        <v>0</v>
      </c>
      <c r="Q14" s="30">
        <f ca="1">OFFSET(Year!R47,0,0,1,1)</f>
        <v>0</v>
      </c>
    </row>
    <row r="15" spans="1:17" ht="12.75">
      <c r="A15" s="22"/>
      <c r="B15" s="27" t="s">
        <v>26</v>
      </c>
      <c r="C15" s="30">
        <f ca="1">OFFSET(Year!D48,0,0,1,1)</f>
        <v>0</v>
      </c>
      <c r="D15" s="30">
        <f ca="1">OFFSET(Year!E48,0,0,1,1)</f>
        <v>0</v>
      </c>
      <c r="E15" s="30">
        <f ca="1">OFFSET(Year!F48,0,0,1,1)</f>
        <v>0</v>
      </c>
      <c r="F15" s="30">
        <f ca="1">OFFSET(Year!G48,0,0,1,1)</f>
        <v>0</v>
      </c>
      <c r="G15" s="30">
        <f ca="1">OFFSET(Year!H48,0,0,1,1)</f>
        <v>0</v>
      </c>
      <c r="H15" s="30">
        <f ca="1">OFFSET(Year!I48,0,0,1,1)</f>
        <v>0</v>
      </c>
      <c r="I15" s="30">
        <f ca="1">OFFSET(Year!J48,0,0,1,1)</f>
        <v>0</v>
      </c>
      <c r="J15" s="30">
        <f ca="1">OFFSET(Year!K48,0,0,1,1)</f>
        <v>0</v>
      </c>
      <c r="K15" s="30">
        <f ca="1">OFFSET(Year!L48,0,0,1,1)</f>
        <v>0</v>
      </c>
      <c r="L15" s="30">
        <f ca="1">OFFSET(Year!M48,0,0,1,1)</f>
        <v>0</v>
      </c>
      <c r="M15" s="30">
        <f ca="1">OFFSET(Year!N48,0,0,1,1)</f>
        <v>0</v>
      </c>
      <c r="N15" s="30">
        <f ca="1">OFFSET(Year!O48,0,0,1,1)</f>
        <v>0</v>
      </c>
      <c r="O15" s="30">
        <f ca="1">OFFSET(Year!P48,0,0,1,1)</f>
        <v>0</v>
      </c>
      <c r="P15" s="30">
        <f ca="1">OFFSET(Year!Q48,0,0,1,1)</f>
        <v>0</v>
      </c>
      <c r="Q15" s="30">
        <f ca="1">OFFSET(Year!R48,0,0,1,1)</f>
        <v>0</v>
      </c>
    </row>
    <row r="16" spans="1:17" ht="12.75">
      <c r="A16" s="22"/>
      <c r="B16" s="9" t="s">
        <v>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1"/>
      <c r="N16" s="21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39855</v>
      </c>
      <c r="B20" s="9" t="s">
        <v>25</v>
      </c>
      <c r="C20" s="30">
        <f ca="1">OFFSET(Year!D49,0,0,1,1)</f>
        <v>0</v>
      </c>
      <c r="D20" s="30">
        <f ca="1">OFFSET(Year!E49,0,0,1,1)</f>
        <v>0</v>
      </c>
      <c r="E20" s="30">
        <f ca="1">OFFSET(Year!F49,0,0,1,1)</f>
        <v>0</v>
      </c>
      <c r="F20" s="30">
        <f ca="1">OFFSET(Year!G49,0,0,1,1)</f>
        <v>0</v>
      </c>
      <c r="G20" s="30">
        <f ca="1">OFFSET(Year!H49,0,0,1,1)</f>
        <v>0</v>
      </c>
      <c r="H20" s="30">
        <f ca="1">OFFSET(Year!I49,0,0,1,1)</f>
        <v>0</v>
      </c>
      <c r="I20" s="30">
        <f ca="1">OFFSET(Year!J49,0,0,1,1)</f>
        <v>0</v>
      </c>
      <c r="J20" s="30">
        <f ca="1">OFFSET(Year!K49,0,0,1,1)</f>
        <v>0</v>
      </c>
      <c r="K20" s="30">
        <f ca="1">OFFSET(Year!L49,0,0,1,1)</f>
        <v>0</v>
      </c>
      <c r="L20" s="30">
        <f ca="1">OFFSET(Year!M49,0,0,1,1)</f>
        <v>0</v>
      </c>
      <c r="M20" s="30">
        <f ca="1">OFFSET(Year!N49,0,0,1,1)</f>
        <v>0</v>
      </c>
      <c r="N20" s="30">
        <f ca="1">OFFSET(Year!O49,0,0,1,1)</f>
        <v>0</v>
      </c>
      <c r="O20" s="30">
        <f ca="1">OFFSET(Year!P49,0,0,1,1)</f>
        <v>0</v>
      </c>
      <c r="P20" s="30">
        <f ca="1">OFFSET(Year!Q49,0,0,1,1)</f>
        <v>0</v>
      </c>
      <c r="Q20" s="30">
        <f ca="1">OFFSET(Year!R49,0,0,1,1)</f>
        <v>0</v>
      </c>
    </row>
    <row r="21" spans="1:17" ht="12.75">
      <c r="A21" s="22"/>
      <c r="B21" s="27" t="s">
        <v>26</v>
      </c>
      <c r="C21" s="30">
        <f ca="1">OFFSET(Year!D50,0,0,1,1)</f>
        <v>0</v>
      </c>
      <c r="D21" s="30">
        <f ca="1">OFFSET(Year!E50,0,0,1,1)</f>
        <v>0</v>
      </c>
      <c r="E21" s="30">
        <f ca="1">OFFSET(Year!F50,0,0,1,1)</f>
        <v>0</v>
      </c>
      <c r="F21" s="30">
        <f ca="1">OFFSET(Year!G50,0,0,1,1)</f>
        <v>0</v>
      </c>
      <c r="G21" s="30">
        <f ca="1">OFFSET(Year!H50,0,0,1,1)</f>
        <v>0</v>
      </c>
      <c r="H21" s="30">
        <f ca="1">OFFSET(Year!I50,0,0,1,1)</f>
        <v>0</v>
      </c>
      <c r="I21" s="30">
        <f ca="1">OFFSET(Year!J50,0,0,1,1)</f>
        <v>0</v>
      </c>
      <c r="J21" s="30">
        <f ca="1">OFFSET(Year!K50,0,0,1,1)</f>
        <v>0</v>
      </c>
      <c r="K21" s="30">
        <f ca="1">OFFSET(Year!L50,0,0,1,1)</f>
        <v>0</v>
      </c>
      <c r="L21" s="30">
        <f ca="1">OFFSET(Year!M50,0,0,1,1)</f>
        <v>0</v>
      </c>
      <c r="M21" s="30">
        <f ca="1">OFFSET(Year!N50,0,0,1,1)</f>
        <v>0</v>
      </c>
      <c r="N21" s="30">
        <f ca="1">OFFSET(Year!O50,0,0,1,1)</f>
        <v>0</v>
      </c>
      <c r="O21" s="30">
        <f ca="1">OFFSET(Year!P50,0,0,1,1)</f>
        <v>0</v>
      </c>
      <c r="P21" s="30">
        <f ca="1">OFFSET(Year!Q50,0,0,1,1)</f>
        <v>0</v>
      </c>
      <c r="Q21" s="30">
        <f ca="1">OFFSET(Year!R50,0,0,1,1)</f>
        <v>0</v>
      </c>
    </row>
    <row r="22" spans="1:17" ht="12.75">
      <c r="A22" s="22"/>
      <c r="B22" s="9" t="s">
        <v>3</v>
      </c>
      <c r="C22" s="21"/>
      <c r="D22" s="21"/>
      <c r="E22" s="160"/>
      <c r="F22" s="160"/>
      <c r="G22" s="160"/>
      <c r="H22" s="21"/>
      <c r="I22" s="21"/>
      <c r="J22" s="21"/>
      <c r="K22" s="21"/>
      <c r="L22" s="21"/>
      <c r="M22" s="21"/>
      <c r="N22" s="162"/>
      <c r="O22" s="21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2"/>
      <c r="O23" s="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39862</v>
      </c>
      <c r="B26" s="9" t="s">
        <v>25</v>
      </c>
      <c r="C26" s="30">
        <f ca="1">OFFSET(Year!D51,0,0,1,1)</f>
        <v>0</v>
      </c>
      <c r="D26" s="30">
        <f ca="1">OFFSET(Year!E51,0,0,1,1)</f>
        <v>0</v>
      </c>
      <c r="E26" s="30">
        <f ca="1">OFFSET(Year!F51,0,0,1,1)</f>
        <v>0</v>
      </c>
      <c r="F26" s="30">
        <f ca="1">OFFSET(Year!G51,0,0,1,1)</f>
        <v>0</v>
      </c>
      <c r="G26" s="30">
        <f ca="1">OFFSET(Year!H51,0,0,1,1)</f>
        <v>0</v>
      </c>
      <c r="H26" s="30">
        <f ca="1">OFFSET(Year!I51,0,0,1,1)</f>
        <v>0</v>
      </c>
      <c r="I26" s="30">
        <f ca="1">OFFSET(Year!J51,0,0,1,1)</f>
        <v>0</v>
      </c>
      <c r="J26" s="30">
        <f ca="1">OFFSET(Year!K51,0,0,1,1)</f>
        <v>0</v>
      </c>
      <c r="K26" s="30">
        <f ca="1">OFFSET(Year!L51,0,0,1,1)</f>
        <v>0</v>
      </c>
      <c r="L26" s="30">
        <f ca="1">OFFSET(Year!M51,0,0,1,1)</f>
        <v>0</v>
      </c>
      <c r="M26" s="30">
        <f ca="1">OFFSET(Year!N51,0,0,1,1)</f>
        <v>0</v>
      </c>
      <c r="N26" s="30">
        <f ca="1">OFFSET(Year!O51,0,0,1,1)</f>
        <v>0</v>
      </c>
      <c r="O26" s="30">
        <f ca="1">OFFSET(Year!P51,0,0,1,1)</f>
        <v>0</v>
      </c>
      <c r="P26" s="30">
        <f ca="1">OFFSET(Year!Q51,0,0,1,1)</f>
        <v>0</v>
      </c>
      <c r="Q26" s="30">
        <f ca="1">OFFSET(Year!R51,0,0,1,1)</f>
        <v>0</v>
      </c>
    </row>
    <row r="27" spans="1:17" ht="12.75">
      <c r="A27" s="22"/>
      <c r="B27" s="27" t="s">
        <v>26</v>
      </c>
      <c r="C27" s="30">
        <f ca="1">OFFSET(Year!D52,0,0,1,1)</f>
        <v>0</v>
      </c>
      <c r="D27" s="30">
        <f ca="1">OFFSET(Year!E52,0,0,1,1)</f>
        <v>0</v>
      </c>
      <c r="E27" s="30">
        <f ca="1">OFFSET(Year!F52,0,0,1,1)</f>
        <v>0</v>
      </c>
      <c r="F27" s="30">
        <f ca="1">OFFSET(Year!G52,0,0,1,1)</f>
        <v>0</v>
      </c>
      <c r="G27" s="30">
        <f ca="1">OFFSET(Year!H52,0,0,1,1)</f>
        <v>0</v>
      </c>
      <c r="H27" s="30">
        <f ca="1">OFFSET(Year!I52,0,0,1,1)</f>
        <v>0</v>
      </c>
      <c r="I27" s="30">
        <f ca="1">OFFSET(Year!J52,0,0,1,1)</f>
        <v>0</v>
      </c>
      <c r="J27" s="30">
        <f ca="1">OFFSET(Year!K52,0,0,1,1)</f>
        <v>0</v>
      </c>
      <c r="K27" s="30">
        <f ca="1">OFFSET(Year!L52,0,0,1,1)</f>
        <v>0</v>
      </c>
      <c r="L27" s="30">
        <f ca="1">OFFSET(Year!M52,0,0,1,1)</f>
        <v>0</v>
      </c>
      <c r="M27" s="30">
        <f ca="1">OFFSET(Year!N52,0,0,1,1)</f>
        <v>0</v>
      </c>
      <c r="N27" s="30">
        <f ca="1">OFFSET(Year!O52,0,0,1,1)</f>
        <v>0</v>
      </c>
      <c r="O27" s="30">
        <f ca="1">OFFSET(Year!P52,0,0,1,1)</f>
        <v>0</v>
      </c>
      <c r="P27" s="30">
        <f ca="1">OFFSET(Year!Q52,0,0,1,1)</f>
        <v>0</v>
      </c>
      <c r="Q27" s="30">
        <f ca="1">OFFSET(Year!R52,0,0,1,1)</f>
        <v>0</v>
      </c>
    </row>
    <row r="28" spans="1:17" ht="12.75">
      <c r="A28" s="22"/>
      <c r="B28" s="9" t="s">
        <v>3</v>
      </c>
      <c r="C28" s="39"/>
      <c r="D28" s="39"/>
      <c r="E28" s="39"/>
      <c r="F28" s="160"/>
      <c r="G28" s="39"/>
      <c r="H28" s="39"/>
      <c r="I28" s="21"/>
      <c r="J28" s="39"/>
      <c r="K28" s="39"/>
      <c r="L28" s="39"/>
      <c r="M28" s="39"/>
      <c r="N28" s="21"/>
      <c r="O28" s="39"/>
      <c r="P28" s="39"/>
      <c r="Q28" s="39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1:16" ht="12.7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8"/>
      <c r="O33" s="3"/>
      <c r="P33" s="3"/>
    </row>
    <row r="34" spans="4:12" ht="12.75">
      <c r="D34" s="17" t="s">
        <v>61</v>
      </c>
      <c r="E34" s="17"/>
      <c r="F34" s="17"/>
      <c r="G34" s="7"/>
      <c r="H34" s="7"/>
      <c r="I34" s="8"/>
      <c r="J34" s="12" t="s">
        <v>31</v>
      </c>
      <c r="K34" s="5"/>
      <c r="L34" s="5"/>
    </row>
    <row r="35" spans="4:12" ht="12.75">
      <c r="D35" s="17" t="s">
        <v>30</v>
      </c>
      <c r="E35" s="17"/>
      <c r="F35" s="17"/>
      <c r="G35" s="7"/>
      <c r="H35" s="7"/>
      <c r="J35" s="37" t="s">
        <v>29</v>
      </c>
      <c r="K35" s="31">
        <f>A8+4</f>
        <v>39845</v>
      </c>
      <c r="L35" s="31">
        <f>A8+5</f>
        <v>39846</v>
      </c>
    </row>
    <row r="36" spans="3:12" ht="12.75">
      <c r="C36" s="38" t="s">
        <v>29</v>
      </c>
      <c r="D36" s="32">
        <f>A8</f>
        <v>39841</v>
      </c>
      <c r="E36" s="17"/>
      <c r="F36" s="38"/>
      <c r="G36" s="32"/>
      <c r="H36" s="32"/>
      <c r="J36" s="4"/>
      <c r="K36" s="5"/>
      <c r="L36" s="4"/>
    </row>
    <row r="37" spans="4:12" ht="12.75">
      <c r="D37" s="17"/>
      <c r="E37" s="17"/>
      <c r="F37" s="38"/>
      <c r="G37" s="32"/>
      <c r="H37" s="32"/>
      <c r="J37" s="4"/>
      <c r="K37" s="5"/>
      <c r="L37" s="4"/>
    </row>
    <row r="38" spans="4:12" ht="12.75">
      <c r="D38" s="17"/>
      <c r="E38" s="17"/>
      <c r="F38" s="38"/>
      <c r="G38" s="32"/>
      <c r="H38" s="32"/>
      <c r="J38" s="4" t="s">
        <v>80</v>
      </c>
      <c r="K38" s="5"/>
      <c r="L38" s="4"/>
    </row>
    <row r="39" spans="1:17" ht="12.75">
      <c r="A39" s="3"/>
      <c r="B39" s="5"/>
      <c r="C39" s="24"/>
      <c r="D39" s="68"/>
      <c r="E39" s="68"/>
      <c r="F39" s="69"/>
      <c r="G39" s="70"/>
      <c r="H39" s="70"/>
      <c r="I39" s="5"/>
      <c r="J39" s="4"/>
      <c r="K39" s="5"/>
      <c r="L39" s="4"/>
      <c r="Q39" s="265">
        <f>G36</f>
        <v>0</v>
      </c>
    </row>
    <row r="40" spans="1:14" ht="13.5" thickBot="1">
      <c r="A40" s="471" t="s">
        <v>57</v>
      </c>
      <c r="B40" s="472"/>
      <c r="C40" s="472"/>
      <c r="D40" s="472"/>
      <c r="E40" s="472"/>
      <c r="F40" s="472"/>
      <c r="G40" s="473"/>
      <c r="J40" s="4"/>
      <c r="K40" s="4"/>
      <c r="L40" s="4"/>
      <c r="M40" s="3"/>
      <c r="N40" s="3"/>
    </row>
    <row r="41" spans="1:20" ht="12.75">
      <c r="A41" s="61" t="s">
        <v>22</v>
      </c>
      <c r="B41" s="53" t="s">
        <v>24</v>
      </c>
      <c r="C41" s="53" t="s">
        <v>25</v>
      </c>
      <c r="D41" s="53" t="s">
        <v>26</v>
      </c>
      <c r="E41" s="54" t="s">
        <v>27</v>
      </c>
      <c r="F41" s="55"/>
      <c r="G41" s="56" t="s">
        <v>28</v>
      </c>
      <c r="J41" s="4" t="s">
        <v>81</v>
      </c>
      <c r="K41" s="4"/>
      <c r="L41" s="4"/>
      <c r="M41" s="3"/>
      <c r="N41" s="61" t="s">
        <v>22</v>
      </c>
      <c r="O41" s="53" t="s">
        <v>24</v>
      </c>
      <c r="P41" s="53" t="s">
        <v>117</v>
      </c>
      <c r="Q41" s="53" t="s">
        <v>118</v>
      </c>
      <c r="R41" s="53" t="s">
        <v>119</v>
      </c>
      <c r="S41" s="53" t="s">
        <v>120</v>
      </c>
      <c r="T41" s="53" t="s">
        <v>121</v>
      </c>
    </row>
    <row r="42" spans="1:20" ht="12.75">
      <c r="A42" s="57">
        <v>1</v>
      </c>
      <c r="B42" s="85" t="str">
        <f>Notes!F3</f>
        <v>1855 - 1930</v>
      </c>
      <c r="C42" s="85">
        <f>C8</f>
        <v>0</v>
      </c>
      <c r="D42" s="85">
        <f>C9</f>
        <v>0</v>
      </c>
      <c r="E42" s="197">
        <f>C10</f>
        <v>0</v>
      </c>
      <c r="F42" s="198"/>
      <c r="G42" s="199">
        <f>C11</f>
        <v>0</v>
      </c>
      <c r="J42" s="4"/>
      <c r="K42" s="4"/>
      <c r="L42" s="4"/>
      <c r="M42" s="3"/>
      <c r="N42" s="57">
        <v>1</v>
      </c>
      <c r="O42" s="85" t="str">
        <f>B42</f>
        <v>1855 - 1930</v>
      </c>
      <c r="P42" s="85">
        <f>C42</f>
        <v>0</v>
      </c>
      <c r="Q42" s="85">
        <f>C51</f>
        <v>0</v>
      </c>
      <c r="R42" s="85">
        <f>C61</f>
        <v>0</v>
      </c>
      <c r="S42" s="85">
        <f>C71</f>
        <v>0</v>
      </c>
      <c r="T42" s="85">
        <f>C81</f>
        <v>0</v>
      </c>
    </row>
    <row r="43" spans="1:20" ht="12.75">
      <c r="A43" s="283" t="s">
        <v>23</v>
      </c>
      <c r="B43" s="85" t="str">
        <f>Notes!F4</f>
        <v>1930 - 1940</v>
      </c>
      <c r="C43" s="203"/>
      <c r="D43" s="203"/>
      <c r="E43" s="204"/>
      <c r="F43" s="205"/>
      <c r="G43" s="206"/>
      <c r="J43" s="4"/>
      <c r="K43" s="4"/>
      <c r="L43" s="4"/>
      <c r="M43" s="3"/>
      <c r="N43" s="283" t="s">
        <v>23</v>
      </c>
      <c r="O43" s="85" t="str">
        <f>B43</f>
        <v>1930 - 1940</v>
      </c>
      <c r="P43" s="203"/>
      <c r="Q43" s="203"/>
      <c r="R43" s="204"/>
      <c r="S43" s="205"/>
      <c r="T43" s="206"/>
    </row>
    <row r="44" spans="1:20" ht="13.5" thickBot="1">
      <c r="A44" s="58">
        <v>2</v>
      </c>
      <c r="B44" s="87" t="str">
        <f>Notes!F5</f>
        <v>1940 - 2015</v>
      </c>
      <c r="C44" s="87">
        <f>D8</f>
        <v>0</v>
      </c>
      <c r="D44" s="87">
        <f>D9</f>
        <v>0</v>
      </c>
      <c r="E44" s="200">
        <f>D10</f>
        <v>0</v>
      </c>
      <c r="F44" s="201"/>
      <c r="G44" s="202">
        <f>D11</f>
        <v>0</v>
      </c>
      <c r="J44" s="4"/>
      <c r="K44" s="4"/>
      <c r="L44" s="4"/>
      <c r="M44" s="3"/>
      <c r="N44" s="58">
        <v>2</v>
      </c>
      <c r="O44" s="87" t="str">
        <f>B44</f>
        <v>1940 - 2015</v>
      </c>
      <c r="P44" s="87">
        <f>C44</f>
        <v>0</v>
      </c>
      <c r="Q44" s="87">
        <f>C53</f>
        <v>0</v>
      </c>
      <c r="R44" s="87">
        <f>C63</f>
        <v>0</v>
      </c>
      <c r="S44" s="87">
        <f>C73</f>
        <v>0</v>
      </c>
      <c r="T44" s="87">
        <f>C83</f>
        <v>0</v>
      </c>
    </row>
    <row r="45" spans="1:20" ht="13.5" thickBot="1">
      <c r="A45" s="57" t="s">
        <v>23</v>
      </c>
      <c r="B45" s="87" t="str">
        <f>Notes!F6</f>
        <v>2015 - 2030</v>
      </c>
      <c r="C45" s="203"/>
      <c r="D45" s="203"/>
      <c r="E45" s="204"/>
      <c r="F45" s="205"/>
      <c r="G45" s="206"/>
      <c r="J45" s="4"/>
      <c r="K45" s="4"/>
      <c r="L45" s="4"/>
      <c r="M45" s="3"/>
      <c r="N45" s="57" t="s">
        <v>23</v>
      </c>
      <c r="O45" s="87" t="str">
        <f>B45</f>
        <v>2015 - 2030</v>
      </c>
      <c r="P45" s="203"/>
      <c r="Q45" s="203"/>
      <c r="R45" s="203"/>
      <c r="S45" s="203"/>
      <c r="T45" s="203"/>
    </row>
    <row r="46" spans="1:20" ht="13.5" thickBot="1">
      <c r="A46" s="58">
        <v>3</v>
      </c>
      <c r="B46" s="87" t="str">
        <f>Notes!F7</f>
        <v>2030 - 2105</v>
      </c>
      <c r="C46" s="87">
        <f>E8</f>
        <v>0</v>
      </c>
      <c r="D46" s="87">
        <f>E9</f>
        <v>0</v>
      </c>
      <c r="E46" s="200">
        <f>E10</f>
        <v>0</v>
      </c>
      <c r="F46" s="201"/>
      <c r="G46" s="202">
        <f>E11</f>
        <v>0</v>
      </c>
      <c r="J46" s="4"/>
      <c r="K46" s="4"/>
      <c r="L46" s="4"/>
      <c r="M46" s="3"/>
      <c r="N46" s="58">
        <v>3</v>
      </c>
      <c r="O46" s="87" t="str">
        <f>B46</f>
        <v>2030 - 2105</v>
      </c>
      <c r="P46" s="87">
        <f>C46</f>
        <v>0</v>
      </c>
      <c r="Q46" s="87">
        <f>C55</f>
        <v>0</v>
      </c>
      <c r="R46" s="87">
        <f>C65</f>
        <v>0</v>
      </c>
      <c r="S46" s="87">
        <f>C75</f>
        <v>0</v>
      </c>
      <c r="T46" s="87">
        <f>C85</f>
        <v>0</v>
      </c>
    </row>
    <row r="47" spans="3:5" ht="12.75">
      <c r="C47"/>
      <c r="D47"/>
      <c r="E47"/>
    </row>
    <row r="48" spans="1:14" ht="12.75">
      <c r="A48" s="7"/>
      <c r="B48" s="24"/>
      <c r="C48" s="24"/>
      <c r="D48" s="24"/>
      <c r="E48" s="5"/>
      <c r="F48" s="5"/>
      <c r="G48" s="24"/>
      <c r="J48" s="4"/>
      <c r="K48" s="4"/>
      <c r="L48" s="4"/>
      <c r="M48" s="3"/>
      <c r="N48" s="3"/>
    </row>
    <row r="49" spans="1:14" ht="13.5" thickBot="1">
      <c r="A49" s="474" t="s">
        <v>58</v>
      </c>
      <c r="B49" s="475"/>
      <c r="C49" s="475"/>
      <c r="D49" s="475"/>
      <c r="E49" s="475"/>
      <c r="F49" s="475"/>
      <c r="G49" s="476"/>
      <c r="J49" s="4"/>
      <c r="K49" s="4"/>
      <c r="L49" s="4"/>
      <c r="M49" s="3"/>
      <c r="N49" s="3"/>
    </row>
    <row r="50" spans="1:14" ht="12.75">
      <c r="A50" s="166" t="s">
        <v>22</v>
      </c>
      <c r="B50" s="167" t="s">
        <v>24</v>
      </c>
      <c r="C50" s="167" t="s">
        <v>25</v>
      </c>
      <c r="D50" s="167" t="s">
        <v>26</v>
      </c>
      <c r="E50" s="168" t="s">
        <v>27</v>
      </c>
      <c r="F50" s="169"/>
      <c r="G50" s="170" t="s">
        <v>28</v>
      </c>
      <c r="J50" s="4"/>
      <c r="K50" s="4"/>
      <c r="L50" s="4"/>
      <c r="M50" s="3"/>
      <c r="N50" s="3"/>
    </row>
    <row r="51" spans="1:14" ht="12.75">
      <c r="A51" s="171">
        <v>1</v>
      </c>
      <c r="B51" s="85" t="str">
        <f>Notes!F3</f>
        <v>1855 - 1930</v>
      </c>
      <c r="C51" s="85">
        <f>F8</f>
        <v>0</v>
      </c>
      <c r="D51" s="85">
        <f>F9</f>
        <v>0</v>
      </c>
      <c r="E51" s="197">
        <f>F10</f>
        <v>0</v>
      </c>
      <c r="F51" s="198"/>
      <c r="G51" s="207">
        <f>F11</f>
        <v>0</v>
      </c>
      <c r="J51" s="4"/>
      <c r="K51" s="4"/>
      <c r="L51" s="4"/>
      <c r="M51" s="3"/>
      <c r="N51" s="3"/>
    </row>
    <row r="52" spans="1:14" ht="12.75">
      <c r="A52" s="171" t="s">
        <v>23</v>
      </c>
      <c r="B52" s="85" t="str">
        <f>Notes!F4</f>
        <v>1930 - 1940</v>
      </c>
      <c r="C52" s="203"/>
      <c r="D52" s="203"/>
      <c r="E52" s="204"/>
      <c r="F52" s="205"/>
      <c r="G52" s="206"/>
      <c r="J52" s="4"/>
      <c r="K52" s="4"/>
      <c r="L52" s="4"/>
      <c r="M52" s="3"/>
      <c r="N52" s="3"/>
    </row>
    <row r="53" spans="1:14" ht="12.75">
      <c r="A53" s="172">
        <v>2</v>
      </c>
      <c r="B53" s="85" t="str">
        <f>Notes!F3</f>
        <v>1855 - 1930</v>
      </c>
      <c r="C53" s="85">
        <f>G8</f>
        <v>0</v>
      </c>
      <c r="D53" s="85">
        <f>G9</f>
        <v>0</v>
      </c>
      <c r="E53" s="197">
        <f>G10</f>
        <v>0</v>
      </c>
      <c r="F53" s="198"/>
      <c r="G53" s="207">
        <f>G11</f>
        <v>0</v>
      </c>
      <c r="J53" s="4" t="s">
        <v>104</v>
      </c>
      <c r="K53" s="4"/>
      <c r="L53" s="4"/>
      <c r="M53" s="3"/>
      <c r="N53" s="3"/>
    </row>
    <row r="54" spans="1:14" ht="12.75">
      <c r="A54" s="172" t="s">
        <v>23</v>
      </c>
      <c r="B54" s="86" t="str">
        <f>Notes!F5</f>
        <v>1940 - 2015</v>
      </c>
      <c r="C54" s="203"/>
      <c r="D54" s="203"/>
      <c r="E54" s="204"/>
      <c r="F54" s="205"/>
      <c r="G54" s="208"/>
      <c r="J54" s="5"/>
      <c r="K54" s="4"/>
      <c r="L54" s="4"/>
      <c r="M54" s="3"/>
      <c r="N54" s="3"/>
    </row>
    <row r="55" spans="1:14" ht="13.5" thickBot="1">
      <c r="A55" s="173">
        <v>3</v>
      </c>
      <c r="B55" s="174" t="str">
        <f>Notes!F6</f>
        <v>2015 - 2030</v>
      </c>
      <c r="C55" s="174">
        <f>H8</f>
        <v>0</v>
      </c>
      <c r="D55" s="174">
        <f>H9</f>
        <v>0</v>
      </c>
      <c r="E55" s="209">
        <f>H10</f>
        <v>0</v>
      </c>
      <c r="F55" s="210"/>
      <c r="G55" s="211">
        <f>H11</f>
        <v>0</v>
      </c>
      <c r="J55" s="4"/>
      <c r="K55" s="4"/>
      <c r="L55" s="4"/>
      <c r="M55" s="3"/>
      <c r="N55" s="3"/>
    </row>
    <row r="56" spans="1:14" ht="12.75">
      <c r="A56" s="14"/>
      <c r="B56" s="89"/>
      <c r="C56" s="42"/>
      <c r="D56" s="42"/>
      <c r="E56" s="43"/>
      <c r="F56" s="43"/>
      <c r="G56" s="42"/>
      <c r="J56" s="4"/>
      <c r="K56" s="4"/>
      <c r="L56" s="4"/>
      <c r="M56" s="3"/>
      <c r="N56" s="3"/>
    </row>
    <row r="57" spans="1:14" ht="12.75">
      <c r="A57" s="14"/>
      <c r="B57" s="26"/>
      <c r="C57" s="8"/>
      <c r="D57" s="8"/>
      <c r="E57" s="3"/>
      <c r="F57" s="3"/>
      <c r="G57" s="8"/>
      <c r="J57" s="4"/>
      <c r="K57" s="4"/>
      <c r="L57" s="4"/>
      <c r="M57" s="3"/>
      <c r="N57" s="3"/>
    </row>
    <row r="58" spans="1:14" ht="12.75">
      <c r="A58" s="7"/>
      <c r="B58" s="24"/>
      <c r="C58" s="24"/>
      <c r="D58" s="24"/>
      <c r="E58" s="5"/>
      <c r="F58" s="5"/>
      <c r="G58" s="24"/>
      <c r="J58" s="291"/>
      <c r="K58" s="291"/>
      <c r="L58" s="291"/>
      <c r="M58" s="3"/>
      <c r="N58" s="3"/>
    </row>
    <row r="59" spans="1:14" ht="13.5" thickBot="1">
      <c r="A59" s="477" t="s">
        <v>59</v>
      </c>
      <c r="B59" s="478"/>
      <c r="C59" s="478"/>
      <c r="D59" s="478"/>
      <c r="E59" s="478"/>
      <c r="F59" s="478"/>
      <c r="G59" s="479"/>
      <c r="J59" s="3"/>
      <c r="K59" s="3"/>
      <c r="L59" s="3"/>
      <c r="M59" s="3"/>
      <c r="N59" s="3"/>
    </row>
    <row r="60" spans="1:14" ht="12.75">
      <c r="A60" s="175" t="s">
        <v>22</v>
      </c>
      <c r="B60" s="176" t="s">
        <v>24</v>
      </c>
      <c r="C60" s="176" t="s">
        <v>25</v>
      </c>
      <c r="D60" s="176" t="s">
        <v>26</v>
      </c>
      <c r="E60" s="177" t="s">
        <v>27</v>
      </c>
      <c r="F60" s="178"/>
      <c r="G60" s="179" t="s">
        <v>28</v>
      </c>
      <c r="J60" s="11"/>
      <c r="K60" s="3"/>
      <c r="L60" s="3"/>
      <c r="M60" s="3"/>
      <c r="N60" s="3"/>
    </row>
    <row r="61" spans="1:14" ht="12.75">
      <c r="A61" s="180">
        <v>1</v>
      </c>
      <c r="B61" s="163" t="str">
        <f>Notes!F3</f>
        <v>1855 - 1930</v>
      </c>
      <c r="C61" s="163">
        <f>I8</f>
        <v>0</v>
      </c>
      <c r="D61" s="163">
        <f>I9</f>
        <v>0</v>
      </c>
      <c r="E61" s="164">
        <f>I10</f>
        <v>0</v>
      </c>
      <c r="F61" s="165"/>
      <c r="G61" s="194">
        <f>I11</f>
        <v>0</v>
      </c>
      <c r="J61" s="11"/>
      <c r="K61" s="3"/>
      <c r="L61" s="3"/>
      <c r="M61" s="3"/>
      <c r="N61" s="3"/>
    </row>
    <row r="62" spans="1:14" ht="12.75">
      <c r="A62" s="180" t="s">
        <v>23</v>
      </c>
      <c r="B62" s="163" t="str">
        <f>Notes!F4</f>
        <v>1930 - 1940</v>
      </c>
      <c r="C62" s="203"/>
      <c r="D62" s="203"/>
      <c r="E62" s="204"/>
      <c r="F62" s="205"/>
      <c r="G62" s="206"/>
      <c r="J62" s="11"/>
      <c r="K62" s="3"/>
      <c r="L62" s="3"/>
      <c r="M62" s="3"/>
      <c r="N62" s="3"/>
    </row>
    <row r="63" spans="1:14" ht="12.75">
      <c r="A63" s="181">
        <v>2</v>
      </c>
      <c r="B63" s="85" t="str">
        <f>Notes!F5</f>
        <v>1940 - 2015</v>
      </c>
      <c r="C63" s="85">
        <f>J8</f>
        <v>0</v>
      </c>
      <c r="D63" s="85">
        <f>J9</f>
        <v>0</v>
      </c>
      <c r="E63" s="197">
        <f>J10</f>
        <v>0</v>
      </c>
      <c r="F63" s="198"/>
      <c r="G63" s="212">
        <f>J11</f>
        <v>0</v>
      </c>
      <c r="J63" s="500"/>
      <c r="K63" s="501"/>
      <c r="L63" s="501"/>
      <c r="M63" s="3"/>
      <c r="N63" s="3"/>
    </row>
    <row r="64" spans="1:14" ht="12.75">
      <c r="A64" s="181" t="s">
        <v>23</v>
      </c>
      <c r="B64" s="86" t="str">
        <f>Notes!F6</f>
        <v>2015 - 2030</v>
      </c>
      <c r="C64" s="203"/>
      <c r="D64" s="203"/>
      <c r="E64" s="204"/>
      <c r="F64" s="205"/>
      <c r="G64" s="213"/>
      <c r="J64" s="11"/>
      <c r="K64" s="43"/>
      <c r="L64" s="3"/>
      <c r="M64" s="3"/>
      <c r="N64" s="3"/>
    </row>
    <row r="65" spans="1:14" ht="13.5" thickBot="1">
      <c r="A65" s="182">
        <v>3</v>
      </c>
      <c r="B65" s="183" t="str">
        <f>Notes!F7</f>
        <v>2030 - 2105</v>
      </c>
      <c r="C65" s="183">
        <f>K8</f>
        <v>0</v>
      </c>
      <c r="D65" s="183">
        <f>K9</f>
        <v>0</v>
      </c>
      <c r="E65" s="214">
        <f>K10</f>
        <v>0</v>
      </c>
      <c r="F65" s="215"/>
      <c r="G65" s="216">
        <f>K11</f>
        <v>0</v>
      </c>
      <c r="J65" s="11"/>
      <c r="K65" s="288"/>
      <c r="L65" s="3"/>
      <c r="M65" s="3"/>
      <c r="N65" s="3"/>
    </row>
    <row r="66" spans="1:14" ht="12.75">
      <c r="A66" s="14"/>
      <c r="B66" s="26"/>
      <c r="C66" s="42"/>
      <c r="D66" s="42"/>
      <c r="E66" s="43"/>
      <c r="F66" s="43"/>
      <c r="G66" s="42"/>
      <c r="J66" s="11"/>
      <c r="K66" s="43"/>
      <c r="L66" s="3"/>
      <c r="M66" s="3"/>
      <c r="N66" s="3"/>
    </row>
    <row r="67" spans="1:14" ht="12.75">
      <c r="A67" s="14"/>
      <c r="B67" s="26"/>
      <c r="C67" s="8"/>
      <c r="D67" s="8"/>
      <c r="E67" s="3"/>
      <c r="F67" s="3"/>
      <c r="G67" s="8"/>
      <c r="J67" s="11"/>
      <c r="K67" s="11"/>
      <c r="L67" s="3"/>
      <c r="M67" s="3"/>
      <c r="N67" s="3"/>
    </row>
    <row r="68" spans="1:14" ht="12.75">
      <c r="A68" s="7"/>
      <c r="B68" s="24"/>
      <c r="C68" s="24"/>
      <c r="D68" s="24"/>
      <c r="E68" s="5"/>
      <c r="F68" s="5"/>
      <c r="G68" s="24"/>
      <c r="J68" s="11"/>
      <c r="K68" s="3"/>
      <c r="L68" s="3"/>
      <c r="M68" s="3"/>
      <c r="N68" s="3"/>
    </row>
    <row r="69" spans="1:14" ht="13.5" thickBot="1">
      <c r="A69" s="442" t="s">
        <v>60</v>
      </c>
      <c r="B69" s="466"/>
      <c r="C69" s="466"/>
      <c r="D69" s="466"/>
      <c r="E69" s="466"/>
      <c r="F69" s="466"/>
      <c r="G69" s="467"/>
      <c r="J69" s="261"/>
      <c r="K69" s="3"/>
      <c r="L69" s="3"/>
      <c r="M69" s="3"/>
      <c r="N69" s="3"/>
    </row>
    <row r="70" spans="1:14" ht="12.75">
      <c r="A70" s="184" t="s">
        <v>22</v>
      </c>
      <c r="B70" s="185" t="s">
        <v>24</v>
      </c>
      <c r="C70" s="185" t="s">
        <v>25</v>
      </c>
      <c r="D70" s="185" t="s">
        <v>26</v>
      </c>
      <c r="E70" s="186" t="s">
        <v>27</v>
      </c>
      <c r="F70" s="187"/>
      <c r="G70" s="188" t="s">
        <v>28</v>
      </c>
      <c r="J70" s="11"/>
      <c r="K70" s="262"/>
      <c r="L70" s="3"/>
      <c r="M70" s="3"/>
      <c r="N70" s="3"/>
    </row>
    <row r="71" spans="1:14" ht="12.75">
      <c r="A71" s="192">
        <v>1</v>
      </c>
      <c r="B71" s="163" t="str">
        <f>Notes!F3</f>
        <v>1855 - 1930</v>
      </c>
      <c r="C71" s="163">
        <f>L8</f>
        <v>0</v>
      </c>
      <c r="D71" s="163">
        <f>L9</f>
        <v>0</v>
      </c>
      <c r="E71" s="164">
        <f>L10</f>
        <v>0</v>
      </c>
      <c r="F71" s="165"/>
      <c r="G71" s="193">
        <f>L11</f>
        <v>0</v>
      </c>
      <c r="J71" s="11"/>
      <c r="K71" s="263"/>
      <c r="L71" s="3"/>
      <c r="M71" s="3"/>
      <c r="N71" s="3"/>
    </row>
    <row r="72" spans="1:14" ht="12.75">
      <c r="A72" s="192" t="s">
        <v>23</v>
      </c>
      <c r="B72" s="163" t="str">
        <f>Notes!F4</f>
        <v>1930 - 1940</v>
      </c>
      <c r="C72" s="203"/>
      <c r="D72" s="203"/>
      <c r="E72" s="204"/>
      <c r="F72" s="205"/>
      <c r="G72" s="206"/>
      <c r="J72" s="11"/>
      <c r="K72" s="263"/>
      <c r="L72" s="3"/>
      <c r="M72" s="3"/>
      <c r="N72" s="3"/>
    </row>
    <row r="73" spans="1:14" ht="12.75">
      <c r="A73" s="189">
        <v>2</v>
      </c>
      <c r="B73" s="85" t="str">
        <f>Notes!F5</f>
        <v>1940 - 2015</v>
      </c>
      <c r="C73" s="85">
        <f>M8</f>
        <v>0</v>
      </c>
      <c r="D73" s="85">
        <f>M9</f>
        <v>0</v>
      </c>
      <c r="E73" s="197">
        <f>M10</f>
        <v>0</v>
      </c>
      <c r="F73" s="198"/>
      <c r="G73" s="217">
        <f>M11</f>
        <v>0</v>
      </c>
      <c r="J73" s="11"/>
      <c r="K73" s="262"/>
      <c r="L73" s="3"/>
      <c r="M73" s="3"/>
      <c r="N73" s="3"/>
    </row>
    <row r="74" spans="1:14" ht="12.75">
      <c r="A74" s="189" t="s">
        <v>23</v>
      </c>
      <c r="B74" s="86" t="str">
        <f>Notes!F6</f>
        <v>2015 - 2030</v>
      </c>
      <c r="C74" s="203"/>
      <c r="D74" s="203"/>
      <c r="E74" s="204"/>
      <c r="F74" s="205"/>
      <c r="G74" s="218"/>
      <c r="J74" s="11"/>
      <c r="K74" s="263"/>
      <c r="L74" s="3"/>
      <c r="M74" s="3"/>
      <c r="N74" s="3"/>
    </row>
    <row r="75" spans="1:14" ht="13.5" thickBot="1">
      <c r="A75" s="190">
        <v>3</v>
      </c>
      <c r="B75" s="191" t="str">
        <f>Notes!F7</f>
        <v>2030 - 2105</v>
      </c>
      <c r="C75" s="191">
        <f>N8</f>
        <v>0</v>
      </c>
      <c r="D75" s="191">
        <f>N9</f>
        <v>0</v>
      </c>
      <c r="E75" s="219">
        <f>N10</f>
        <v>0</v>
      </c>
      <c r="F75" s="220"/>
      <c r="G75" s="221">
        <f>N11</f>
        <v>0</v>
      </c>
      <c r="J75" s="3"/>
      <c r="K75" s="263"/>
      <c r="L75" s="3"/>
      <c r="M75" s="3"/>
      <c r="N75" s="3"/>
    </row>
    <row r="76" spans="1:14" ht="12.75">
      <c r="A76" s="50"/>
      <c r="B76" s="89"/>
      <c r="C76" s="42"/>
      <c r="D76" s="42"/>
      <c r="E76" s="43"/>
      <c r="F76" s="43"/>
      <c r="G76" s="42"/>
      <c r="J76" s="440"/>
      <c r="K76" s="440"/>
      <c r="L76" s="440"/>
      <c r="M76" s="3"/>
      <c r="N76" s="3"/>
    </row>
    <row r="77" spans="1:14" ht="12.75">
      <c r="A77" s="50"/>
      <c r="B77" s="89"/>
      <c r="C77" s="42"/>
      <c r="D77" s="42"/>
      <c r="E77" s="43"/>
      <c r="F77" s="43"/>
      <c r="G77" s="42"/>
      <c r="J77" s="441"/>
      <c r="K77" s="441"/>
      <c r="L77" s="441"/>
      <c r="M77" s="3"/>
      <c r="N77" s="3"/>
    </row>
    <row r="78" spans="1:14" ht="12.75">
      <c r="A78" s="14"/>
      <c r="B78" s="26"/>
      <c r="C78" s="28"/>
      <c r="D78" s="28"/>
      <c r="E78" s="29"/>
      <c r="F78" s="29"/>
      <c r="G78" s="28"/>
      <c r="J78" s="440"/>
      <c r="K78" s="440"/>
      <c r="L78" s="440"/>
      <c r="M78" s="3"/>
      <c r="N78" s="3"/>
    </row>
    <row r="79" spans="1:14" ht="13.5" thickBot="1">
      <c r="A79" s="468" t="s">
        <v>86</v>
      </c>
      <c r="B79" s="469"/>
      <c r="C79" s="469"/>
      <c r="D79" s="469"/>
      <c r="E79" s="469"/>
      <c r="F79" s="469"/>
      <c r="G79" s="470"/>
      <c r="J79" s="441"/>
      <c r="K79" s="441"/>
      <c r="L79" s="441"/>
      <c r="M79" s="3"/>
      <c r="N79" s="3"/>
    </row>
    <row r="80" spans="1:14" ht="12.75">
      <c r="A80" s="67" t="s">
        <v>22</v>
      </c>
      <c r="B80" s="62" t="s">
        <v>24</v>
      </c>
      <c r="C80" s="62" t="s">
        <v>25</v>
      </c>
      <c r="D80" s="62" t="s">
        <v>26</v>
      </c>
      <c r="E80" s="63" t="s">
        <v>27</v>
      </c>
      <c r="F80" s="64"/>
      <c r="G80" s="65" t="s">
        <v>28</v>
      </c>
      <c r="J80" s="11"/>
      <c r="K80" s="3"/>
      <c r="L80" s="3"/>
      <c r="M80" s="3"/>
      <c r="N80" s="3"/>
    </row>
    <row r="81" spans="1:14" ht="12.75">
      <c r="A81" s="195">
        <v>1</v>
      </c>
      <c r="B81" s="163" t="str">
        <f>Notes!F3</f>
        <v>1855 - 1930</v>
      </c>
      <c r="C81" s="163">
        <f>O8</f>
        <v>0</v>
      </c>
      <c r="D81" s="163">
        <f>O9</f>
        <v>0</v>
      </c>
      <c r="E81" s="164">
        <f>O10</f>
        <v>0</v>
      </c>
      <c r="F81" s="165"/>
      <c r="G81" s="196">
        <f>O11</f>
        <v>0</v>
      </c>
      <c r="J81" s="11"/>
      <c r="K81" s="3"/>
      <c r="L81" s="3"/>
      <c r="M81" s="3"/>
      <c r="N81" s="3"/>
    </row>
    <row r="82" spans="1:14" ht="12.75">
      <c r="A82" s="195" t="s">
        <v>23</v>
      </c>
      <c r="B82" s="163" t="str">
        <f>Notes!F4</f>
        <v>1930 - 1940</v>
      </c>
      <c r="C82" s="203"/>
      <c r="D82" s="203"/>
      <c r="E82" s="204"/>
      <c r="F82" s="205"/>
      <c r="G82" s="206"/>
      <c r="J82" s="11"/>
      <c r="K82" s="3"/>
      <c r="L82" s="3"/>
      <c r="M82" s="3"/>
      <c r="N82" s="3"/>
    </row>
    <row r="83" spans="1:14" ht="12.75">
      <c r="A83" s="59">
        <v>2</v>
      </c>
      <c r="B83" s="85" t="str">
        <f>Notes!F5</f>
        <v>1940 - 2015</v>
      </c>
      <c r="C83" s="85">
        <f>P8</f>
        <v>0</v>
      </c>
      <c r="D83" s="85">
        <f>P9</f>
        <v>0</v>
      </c>
      <c r="E83" s="197">
        <f>P10</f>
        <v>0</v>
      </c>
      <c r="F83" s="198"/>
      <c r="G83" s="222">
        <f>P11</f>
        <v>0</v>
      </c>
      <c r="J83" s="11"/>
      <c r="K83" s="43"/>
      <c r="L83" s="3"/>
      <c r="M83" s="3"/>
      <c r="N83" s="3"/>
    </row>
    <row r="84" spans="1:14" ht="12.75">
      <c r="A84" s="59" t="s">
        <v>23</v>
      </c>
      <c r="B84" s="86" t="str">
        <f>Notes!F6</f>
        <v>2015 - 2030</v>
      </c>
      <c r="C84" s="203"/>
      <c r="D84" s="203"/>
      <c r="E84" s="204"/>
      <c r="F84" s="205"/>
      <c r="G84" s="223"/>
      <c r="J84" s="11"/>
      <c r="K84" s="3"/>
      <c r="L84" s="3"/>
      <c r="M84" s="3"/>
      <c r="N84" s="3"/>
    </row>
    <row r="85" spans="1:14" ht="13.5" thickBot="1">
      <c r="A85" s="60">
        <v>3</v>
      </c>
      <c r="B85" s="88" t="str">
        <f>Notes!F7</f>
        <v>2030 - 2105</v>
      </c>
      <c r="C85" s="88">
        <f>Q8</f>
        <v>0</v>
      </c>
      <c r="D85" s="88">
        <f>Q9</f>
        <v>0</v>
      </c>
      <c r="E85" s="224">
        <f>Q10</f>
        <v>0</v>
      </c>
      <c r="F85" s="225"/>
      <c r="G85" s="226">
        <f>Q11</f>
        <v>0</v>
      </c>
      <c r="J85" s="3"/>
      <c r="K85" s="3"/>
      <c r="L85" s="3"/>
      <c r="M85" s="3"/>
      <c r="N85" s="3"/>
    </row>
    <row r="86" spans="1:14" ht="12.75">
      <c r="A86" s="50"/>
      <c r="B86" s="89"/>
      <c r="C86" s="42"/>
      <c r="D86" s="42"/>
      <c r="E86" s="43"/>
      <c r="F86" s="43"/>
      <c r="G86" s="42"/>
      <c r="J86" s="3"/>
      <c r="K86" s="3"/>
      <c r="L86" s="3"/>
      <c r="M86" s="3"/>
      <c r="N86" s="3"/>
    </row>
    <row r="87" spans="1:14" ht="12.75">
      <c r="A87" s="50"/>
      <c r="B87" s="89"/>
      <c r="C87" s="42"/>
      <c r="D87" s="42"/>
      <c r="E87" s="43"/>
      <c r="F87" s="43"/>
      <c r="G87" s="42"/>
      <c r="J87" s="3"/>
      <c r="K87" s="3"/>
      <c r="L87" s="3"/>
      <c r="M87" s="3"/>
      <c r="N87" s="3"/>
    </row>
    <row r="88" spans="1:14" ht="12.75">
      <c r="A88" s="14"/>
      <c r="B88" s="26"/>
      <c r="C88" s="28"/>
      <c r="D88" s="28"/>
      <c r="E88" s="29"/>
      <c r="F88" s="29"/>
      <c r="G88" s="28"/>
      <c r="J88" s="11"/>
      <c r="K88" s="3"/>
      <c r="L88" s="3"/>
      <c r="M88" s="3"/>
      <c r="N88" s="3"/>
    </row>
    <row r="89" spans="2:24" ht="12.75">
      <c r="B89" s="1"/>
      <c r="C89" s="17"/>
      <c r="D89" s="17" t="s">
        <v>61</v>
      </c>
      <c r="E89" s="7"/>
      <c r="F89" s="7">
        <f>Notes!F9</f>
        <v>0</v>
      </c>
      <c r="G89" s="1"/>
      <c r="J89" s="12" t="s">
        <v>31</v>
      </c>
      <c r="K89" s="5"/>
      <c r="L89" s="5"/>
      <c r="M89" s="3"/>
      <c r="N89" s="3"/>
      <c r="P89" s="11"/>
      <c r="Q89" s="11"/>
      <c r="R89" s="11"/>
      <c r="S89" s="3"/>
      <c r="T89" s="3"/>
      <c r="U89" s="3"/>
      <c r="V89" s="11"/>
      <c r="W89" s="3"/>
      <c r="X89" s="3"/>
    </row>
    <row r="90" spans="2:24" ht="12.75">
      <c r="B90" s="1"/>
      <c r="C90" s="17"/>
      <c r="D90" s="17" t="s">
        <v>30</v>
      </c>
      <c r="E90" s="7"/>
      <c r="G90" s="1"/>
      <c r="J90" s="37" t="s">
        <v>29</v>
      </c>
      <c r="K90" s="35">
        <f>A14+4</f>
        <v>39852</v>
      </c>
      <c r="L90" s="35">
        <f>A14+5</f>
        <v>39853</v>
      </c>
      <c r="M90" s="3"/>
      <c r="N90" s="3"/>
      <c r="P90" s="11"/>
      <c r="Q90" s="11"/>
      <c r="R90" s="11"/>
      <c r="S90" s="3"/>
      <c r="T90" s="3"/>
      <c r="U90" s="3"/>
      <c r="V90" s="3"/>
      <c r="W90" s="3"/>
      <c r="X90" s="3"/>
    </row>
    <row r="91" spans="2:24" ht="12.75">
      <c r="B91" s="1"/>
      <c r="C91" s="17"/>
      <c r="D91" s="38" t="s">
        <v>29</v>
      </c>
      <c r="E91" s="36">
        <f>A14</f>
        <v>39848</v>
      </c>
      <c r="G91" s="1"/>
      <c r="J91" s="4"/>
      <c r="K91" s="4"/>
      <c r="L91" s="4"/>
      <c r="M91" s="3"/>
      <c r="N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2.75">
      <c r="B92" s="1"/>
      <c r="C92" s="17"/>
      <c r="D92" s="14"/>
      <c r="E92" s="16"/>
      <c r="G92" s="1"/>
      <c r="J92" s="4"/>
      <c r="K92" s="4"/>
      <c r="L92" s="4"/>
      <c r="M92" s="3"/>
      <c r="N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2.75">
      <c r="B93" s="1"/>
      <c r="C93" s="17"/>
      <c r="D93" s="14"/>
      <c r="E93" s="16"/>
      <c r="G93" s="1"/>
      <c r="J93" s="4"/>
      <c r="K93" s="4"/>
      <c r="L93" s="4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2.75">
      <c r="B94" s="1"/>
      <c r="C94" s="17"/>
      <c r="D94" s="14"/>
      <c r="E94" s="16"/>
      <c r="G94" s="1"/>
      <c r="J94" s="4"/>
      <c r="K94" s="4"/>
      <c r="L94" s="4"/>
      <c r="M94" s="3"/>
      <c r="N94" s="3"/>
      <c r="P94" s="3"/>
      <c r="Q94" s="20">
        <f>E91</f>
        <v>39848</v>
      </c>
      <c r="R94" s="3"/>
      <c r="S94" s="3"/>
      <c r="T94" s="3"/>
      <c r="U94" s="3"/>
      <c r="V94" s="3"/>
      <c r="W94" s="3"/>
      <c r="X94" s="3"/>
    </row>
    <row r="95" spans="1:14" ht="13.5" thickBot="1">
      <c r="A95" s="471" t="s">
        <v>57</v>
      </c>
      <c r="B95" s="472"/>
      <c r="C95" s="472"/>
      <c r="D95" s="472"/>
      <c r="E95" s="472"/>
      <c r="F95" s="472"/>
      <c r="G95" s="473"/>
      <c r="J95" s="4"/>
      <c r="K95" s="4"/>
      <c r="L95" s="4"/>
      <c r="M95" s="3"/>
      <c r="N95" s="3"/>
    </row>
    <row r="96" spans="1:20" ht="12.75">
      <c r="A96" s="61" t="s">
        <v>22</v>
      </c>
      <c r="B96" s="53" t="s">
        <v>24</v>
      </c>
      <c r="C96" s="53" t="s">
        <v>25</v>
      </c>
      <c r="D96" s="53" t="s">
        <v>26</v>
      </c>
      <c r="E96" s="54" t="s">
        <v>27</v>
      </c>
      <c r="F96" s="55"/>
      <c r="G96" s="56" t="s">
        <v>28</v>
      </c>
      <c r="J96" s="4" t="s">
        <v>81</v>
      </c>
      <c r="K96" s="4"/>
      <c r="L96" s="4"/>
      <c r="M96" s="3"/>
      <c r="N96" s="61" t="s">
        <v>22</v>
      </c>
      <c r="O96" s="53" t="s">
        <v>24</v>
      </c>
      <c r="P96" s="53" t="s">
        <v>117</v>
      </c>
      <c r="Q96" s="53" t="s">
        <v>118</v>
      </c>
      <c r="R96" s="53" t="s">
        <v>119</v>
      </c>
      <c r="S96" s="53" t="s">
        <v>120</v>
      </c>
      <c r="T96" s="53" t="s">
        <v>121</v>
      </c>
    </row>
    <row r="97" spans="1:20" ht="12.75">
      <c r="A97" s="57">
        <v>1</v>
      </c>
      <c r="B97" s="85" t="str">
        <f>Notes!F3</f>
        <v>1855 - 1930</v>
      </c>
      <c r="C97" s="85">
        <f>C14</f>
        <v>0</v>
      </c>
      <c r="D97" s="85">
        <f>C15</f>
        <v>0</v>
      </c>
      <c r="E97" s="197">
        <f>C16</f>
        <v>0</v>
      </c>
      <c r="F97" s="198"/>
      <c r="G97" s="199">
        <f>C17</f>
        <v>0</v>
      </c>
      <c r="J97" s="4"/>
      <c r="K97" s="4"/>
      <c r="L97" s="4"/>
      <c r="M97" s="3"/>
      <c r="N97" s="57">
        <v>1</v>
      </c>
      <c r="O97" s="85" t="str">
        <f>B97</f>
        <v>1855 - 1930</v>
      </c>
      <c r="P97" s="85">
        <f>C97</f>
        <v>0</v>
      </c>
      <c r="Q97" s="85">
        <f>C106</f>
        <v>0</v>
      </c>
      <c r="R97" s="85">
        <f>C116</f>
        <v>0</v>
      </c>
      <c r="S97" s="85">
        <f>C126</f>
        <v>0</v>
      </c>
      <c r="T97" s="85">
        <f>C136</f>
        <v>0</v>
      </c>
    </row>
    <row r="98" spans="1:20" ht="12.75">
      <c r="A98" s="283" t="s">
        <v>23</v>
      </c>
      <c r="B98" s="85" t="str">
        <f>Notes!F4</f>
        <v>1930 - 1940</v>
      </c>
      <c r="C98" s="203"/>
      <c r="D98" s="203"/>
      <c r="E98" s="204"/>
      <c r="F98" s="205"/>
      <c r="G98" s="206"/>
      <c r="J98" s="4"/>
      <c r="K98" s="4"/>
      <c r="L98" s="4"/>
      <c r="M98" s="3"/>
      <c r="N98" s="283" t="s">
        <v>23</v>
      </c>
      <c r="O98" s="85" t="str">
        <f>B98</f>
        <v>1930 - 1940</v>
      </c>
      <c r="P98" s="203"/>
      <c r="Q98" s="203"/>
      <c r="R98" s="203"/>
      <c r="S98" s="203"/>
      <c r="T98" s="203"/>
    </row>
    <row r="99" spans="1:20" ht="13.5" thickBot="1">
      <c r="A99" s="58">
        <v>2</v>
      </c>
      <c r="B99" s="87" t="str">
        <f>Notes!F5</f>
        <v>1940 - 2015</v>
      </c>
      <c r="C99" s="87">
        <f>D14</f>
        <v>0</v>
      </c>
      <c r="D99" s="87">
        <f>D15</f>
        <v>0</v>
      </c>
      <c r="E99" s="200">
        <f>D16</f>
        <v>0</v>
      </c>
      <c r="F99" s="201"/>
      <c r="G99" s="202">
        <f>D17</f>
        <v>0</v>
      </c>
      <c r="J99" s="4"/>
      <c r="K99" s="4"/>
      <c r="L99" s="4"/>
      <c r="M99" s="3"/>
      <c r="N99" s="58">
        <v>2</v>
      </c>
      <c r="O99" s="87" t="str">
        <f>B99</f>
        <v>1940 - 2015</v>
      </c>
      <c r="P99" s="87">
        <f>C99</f>
        <v>0</v>
      </c>
      <c r="Q99" s="87">
        <f>C108</f>
        <v>0</v>
      </c>
      <c r="R99" s="87">
        <f>C118</f>
        <v>0</v>
      </c>
      <c r="S99" s="87">
        <f>C128</f>
        <v>0</v>
      </c>
      <c r="T99" s="87">
        <f>C138</f>
        <v>0</v>
      </c>
    </row>
    <row r="100" spans="1:20" ht="13.5" thickBot="1">
      <c r="A100" s="57" t="s">
        <v>23</v>
      </c>
      <c r="B100" s="87" t="str">
        <f>Notes!F6</f>
        <v>2015 - 2030</v>
      </c>
      <c r="C100" s="203"/>
      <c r="D100" s="203"/>
      <c r="E100" s="204"/>
      <c r="F100" s="205"/>
      <c r="G100" s="206"/>
      <c r="J100" s="4"/>
      <c r="K100" s="4"/>
      <c r="L100" s="4"/>
      <c r="M100" s="3"/>
      <c r="N100" s="57" t="s">
        <v>23</v>
      </c>
      <c r="O100" s="87" t="str">
        <f>B100</f>
        <v>2015 - 2030</v>
      </c>
      <c r="P100" s="203"/>
      <c r="Q100" s="203"/>
      <c r="R100" s="203"/>
      <c r="S100" s="203"/>
      <c r="T100" s="203"/>
    </row>
    <row r="101" spans="1:20" ht="13.5" thickBot="1">
      <c r="A101" s="58">
        <v>3</v>
      </c>
      <c r="B101" s="87" t="str">
        <f>Notes!F7</f>
        <v>2030 - 2105</v>
      </c>
      <c r="C101" s="87">
        <f>E14</f>
        <v>0</v>
      </c>
      <c r="D101" s="87">
        <f>E15</f>
        <v>0</v>
      </c>
      <c r="E101" s="200">
        <f>E16</f>
        <v>0</v>
      </c>
      <c r="F101" s="201"/>
      <c r="G101" s="202">
        <f>E17</f>
        <v>0</v>
      </c>
      <c r="J101" s="4"/>
      <c r="K101" s="4"/>
      <c r="L101" s="4"/>
      <c r="M101" s="3"/>
      <c r="N101" s="58">
        <v>3</v>
      </c>
      <c r="O101" s="87" t="str">
        <f>B101</f>
        <v>2030 - 2105</v>
      </c>
      <c r="P101" s="87">
        <f>C101</f>
        <v>0</v>
      </c>
      <c r="Q101" s="87">
        <f>C110</f>
        <v>0</v>
      </c>
      <c r="R101" s="87">
        <f>C120</f>
        <v>0</v>
      </c>
      <c r="S101" s="87">
        <f>C130</f>
        <v>0</v>
      </c>
      <c r="T101" s="87">
        <f>C140</f>
        <v>0</v>
      </c>
    </row>
    <row r="102" spans="3:5" ht="12.75">
      <c r="C102"/>
      <c r="D102"/>
      <c r="E102"/>
    </row>
    <row r="103" spans="1:14" ht="12.75">
      <c r="A103" s="7"/>
      <c r="B103" s="24"/>
      <c r="C103" s="24"/>
      <c r="D103" s="24"/>
      <c r="E103" s="5"/>
      <c r="F103" s="5"/>
      <c r="G103" s="24"/>
      <c r="J103" s="4"/>
      <c r="K103" s="4"/>
      <c r="L103" s="4"/>
      <c r="M103" s="3"/>
      <c r="N103" s="3"/>
    </row>
    <row r="104" spans="1:14" ht="13.5" thickBot="1">
      <c r="A104" s="474" t="s">
        <v>58</v>
      </c>
      <c r="B104" s="475"/>
      <c r="C104" s="475"/>
      <c r="D104" s="475"/>
      <c r="E104" s="475"/>
      <c r="F104" s="475"/>
      <c r="G104" s="476"/>
      <c r="J104" s="4"/>
      <c r="K104" s="4"/>
      <c r="L104" s="4"/>
      <c r="M104" s="3"/>
      <c r="N104" s="3"/>
    </row>
    <row r="105" spans="1:14" ht="12.75">
      <c r="A105" s="166" t="s">
        <v>22</v>
      </c>
      <c r="B105" s="167" t="s">
        <v>24</v>
      </c>
      <c r="C105" s="167" t="s">
        <v>25</v>
      </c>
      <c r="D105" s="167" t="s">
        <v>26</v>
      </c>
      <c r="E105" s="168" t="s">
        <v>27</v>
      </c>
      <c r="F105" s="169"/>
      <c r="G105" s="170" t="s">
        <v>28</v>
      </c>
      <c r="J105" s="4"/>
      <c r="K105" s="4"/>
      <c r="L105" s="4"/>
      <c r="M105" s="3"/>
      <c r="N105" s="3"/>
    </row>
    <row r="106" spans="1:14" ht="12.75">
      <c r="A106" s="171">
        <v>1</v>
      </c>
      <c r="B106" s="85" t="str">
        <f>Notes!F3</f>
        <v>1855 - 1930</v>
      </c>
      <c r="C106" s="85">
        <f>F14</f>
        <v>0</v>
      </c>
      <c r="D106" s="85">
        <f>F15</f>
        <v>0</v>
      </c>
      <c r="E106" s="197">
        <f>F16</f>
        <v>0</v>
      </c>
      <c r="F106" s="198"/>
      <c r="G106" s="207">
        <f>F17</f>
        <v>0</v>
      </c>
      <c r="J106" s="4"/>
      <c r="K106" s="4"/>
      <c r="L106" s="4"/>
      <c r="M106" s="3"/>
      <c r="N106" s="3"/>
    </row>
    <row r="107" spans="1:14" ht="12.75">
      <c r="A107" s="171" t="s">
        <v>23</v>
      </c>
      <c r="B107" s="85" t="str">
        <f>Notes!F4</f>
        <v>1930 - 1940</v>
      </c>
      <c r="C107" s="203"/>
      <c r="D107" s="203"/>
      <c r="E107" s="204"/>
      <c r="F107" s="205"/>
      <c r="G107" s="206"/>
      <c r="J107" s="4"/>
      <c r="K107" s="4"/>
      <c r="L107" s="4"/>
      <c r="M107" s="3"/>
      <c r="N107" s="3"/>
    </row>
    <row r="108" spans="1:14" ht="12.75">
      <c r="A108" s="172">
        <v>2</v>
      </c>
      <c r="B108" s="85" t="str">
        <f>Notes!F5</f>
        <v>1940 - 2015</v>
      </c>
      <c r="C108" s="85">
        <f>G14</f>
        <v>0</v>
      </c>
      <c r="D108" s="85">
        <f>G15</f>
        <v>0</v>
      </c>
      <c r="E108" s="197">
        <f>G16</f>
        <v>0</v>
      </c>
      <c r="F108" s="198"/>
      <c r="G108" s="207">
        <f>G17</f>
        <v>0</v>
      </c>
      <c r="J108" s="4"/>
      <c r="K108" s="4"/>
      <c r="L108" s="4"/>
      <c r="M108" s="3"/>
      <c r="N108" s="3"/>
    </row>
    <row r="109" spans="1:14" ht="12.75">
      <c r="A109" s="172" t="s">
        <v>23</v>
      </c>
      <c r="B109" s="86" t="str">
        <f>Notes!F6</f>
        <v>2015 - 2030</v>
      </c>
      <c r="C109" s="203"/>
      <c r="D109" s="203"/>
      <c r="E109" s="204"/>
      <c r="F109" s="205"/>
      <c r="G109" s="208"/>
      <c r="J109" s="5"/>
      <c r="K109" s="4"/>
      <c r="L109" s="4"/>
      <c r="M109" s="3"/>
      <c r="N109" s="3"/>
    </row>
    <row r="110" spans="1:14" ht="13.5" thickBot="1">
      <c r="A110" s="173">
        <v>3</v>
      </c>
      <c r="B110" s="174" t="str">
        <f>Notes!F7</f>
        <v>2030 - 2105</v>
      </c>
      <c r="C110" s="174">
        <f>H14</f>
        <v>0</v>
      </c>
      <c r="D110" s="174">
        <f>H15</f>
        <v>0</v>
      </c>
      <c r="E110" s="209">
        <f>H16</f>
        <v>0</v>
      </c>
      <c r="F110" s="210"/>
      <c r="G110" s="211">
        <f>H17</f>
        <v>0</v>
      </c>
      <c r="J110" s="4"/>
      <c r="K110" s="4"/>
      <c r="L110" s="4"/>
      <c r="M110" s="3"/>
      <c r="N110" s="3"/>
    </row>
    <row r="111" spans="1:14" ht="12.75">
      <c r="A111" s="14"/>
      <c r="B111" s="26"/>
      <c r="C111" s="42"/>
      <c r="D111" s="42"/>
      <c r="E111" s="43"/>
      <c r="F111" s="43"/>
      <c r="G111" s="42"/>
      <c r="J111" s="4"/>
      <c r="K111" s="4"/>
      <c r="L111" s="4"/>
      <c r="M111" s="3"/>
      <c r="N111" s="3"/>
    </row>
    <row r="112" spans="1:14" ht="12.75">
      <c r="A112" s="14"/>
      <c r="B112" s="26"/>
      <c r="C112" s="8"/>
      <c r="D112" s="8"/>
      <c r="E112" s="3"/>
      <c r="F112" s="3"/>
      <c r="G112" s="8"/>
      <c r="J112" s="4"/>
      <c r="K112" s="4"/>
      <c r="L112" s="4"/>
      <c r="M112" s="3"/>
      <c r="N112" s="3"/>
    </row>
    <row r="113" spans="1:14" ht="12.75">
      <c r="A113" s="7"/>
      <c r="B113" s="24"/>
      <c r="C113" s="24"/>
      <c r="D113" s="24"/>
      <c r="E113" s="5"/>
      <c r="F113" s="5"/>
      <c r="G113" s="24"/>
      <c r="J113" s="291"/>
      <c r="K113" s="291"/>
      <c r="L113" s="291"/>
      <c r="M113" s="3"/>
      <c r="N113" s="3"/>
    </row>
    <row r="114" spans="1:14" ht="13.5" thickBot="1">
      <c r="A114" s="477" t="s">
        <v>59</v>
      </c>
      <c r="B114" s="478"/>
      <c r="C114" s="478"/>
      <c r="D114" s="478"/>
      <c r="E114" s="478"/>
      <c r="F114" s="478"/>
      <c r="G114" s="479"/>
      <c r="J114" s="3"/>
      <c r="K114" s="3"/>
      <c r="L114" s="3"/>
      <c r="M114" s="3"/>
      <c r="N114" s="3"/>
    </row>
    <row r="115" spans="1:14" ht="12.75">
      <c r="A115" s="175" t="s">
        <v>22</v>
      </c>
      <c r="B115" s="176" t="s">
        <v>24</v>
      </c>
      <c r="C115" s="176" t="s">
        <v>25</v>
      </c>
      <c r="D115" s="176" t="s">
        <v>26</v>
      </c>
      <c r="E115" s="177" t="s">
        <v>27</v>
      </c>
      <c r="F115" s="178"/>
      <c r="G115" s="179" t="s">
        <v>28</v>
      </c>
      <c r="J115" s="11"/>
      <c r="K115" s="3"/>
      <c r="L115" s="3"/>
      <c r="M115" s="3"/>
      <c r="N115" s="3"/>
    </row>
    <row r="116" spans="1:14" ht="12.75">
      <c r="A116" s="180">
        <v>1</v>
      </c>
      <c r="B116" s="163" t="str">
        <f>Notes!F3</f>
        <v>1855 - 1930</v>
      </c>
      <c r="C116" s="163">
        <f>I14</f>
        <v>0</v>
      </c>
      <c r="D116" s="163">
        <f>I15</f>
        <v>0</v>
      </c>
      <c r="E116" s="164">
        <f>I16</f>
        <v>0</v>
      </c>
      <c r="F116" s="165"/>
      <c r="G116" s="194">
        <f>I17</f>
        <v>0</v>
      </c>
      <c r="J116" s="11"/>
      <c r="K116" s="3"/>
      <c r="L116" s="3"/>
      <c r="M116" s="3"/>
      <c r="N116" s="3"/>
    </row>
    <row r="117" spans="1:14" ht="12.75">
      <c r="A117" s="180" t="s">
        <v>23</v>
      </c>
      <c r="B117" s="163" t="str">
        <f>Notes!F4</f>
        <v>1930 - 1940</v>
      </c>
      <c r="C117" s="203"/>
      <c r="D117" s="203"/>
      <c r="E117" s="204"/>
      <c r="F117" s="205"/>
      <c r="G117" s="206"/>
      <c r="J117" s="11"/>
      <c r="K117" s="3"/>
      <c r="L117" s="3"/>
      <c r="M117" s="3"/>
      <c r="N117" s="3"/>
    </row>
    <row r="118" spans="1:14" ht="12.75">
      <c r="A118" s="181">
        <v>2</v>
      </c>
      <c r="B118" s="85" t="str">
        <f>Notes!F5</f>
        <v>1940 - 2015</v>
      </c>
      <c r="C118" s="85">
        <f>J14</f>
        <v>0</v>
      </c>
      <c r="D118" s="85">
        <f>J15</f>
        <v>0</v>
      </c>
      <c r="E118" s="197">
        <f>J16</f>
        <v>0</v>
      </c>
      <c r="F118" s="198"/>
      <c r="G118" s="212">
        <f>J17</f>
        <v>0</v>
      </c>
      <c r="J118" s="500"/>
      <c r="K118" s="501"/>
      <c r="L118" s="501"/>
      <c r="M118" s="3"/>
      <c r="N118" s="3"/>
    </row>
    <row r="119" spans="1:14" ht="12.75">
      <c r="A119" s="181" t="s">
        <v>23</v>
      </c>
      <c r="B119" s="86" t="str">
        <f>Notes!F6</f>
        <v>2015 - 2030</v>
      </c>
      <c r="C119" s="203"/>
      <c r="D119" s="203"/>
      <c r="E119" s="204"/>
      <c r="F119" s="205"/>
      <c r="G119" s="213"/>
      <c r="J119" s="11"/>
      <c r="K119" s="43"/>
      <c r="L119" s="3"/>
      <c r="M119" s="3"/>
      <c r="N119" s="3"/>
    </row>
    <row r="120" spans="1:14" ht="13.5" thickBot="1">
      <c r="A120" s="182">
        <v>3</v>
      </c>
      <c r="B120" s="183" t="str">
        <f>Notes!F7</f>
        <v>2030 - 2105</v>
      </c>
      <c r="C120" s="183">
        <f>K14</f>
        <v>0</v>
      </c>
      <c r="D120" s="183">
        <f>K15</f>
        <v>0</v>
      </c>
      <c r="E120" s="214">
        <f>K16</f>
        <v>0</v>
      </c>
      <c r="F120" s="215"/>
      <c r="G120" s="216">
        <f>K17</f>
        <v>0</v>
      </c>
      <c r="J120" s="11"/>
      <c r="K120" s="288"/>
      <c r="L120" s="3"/>
      <c r="M120" s="3"/>
      <c r="N120" s="3"/>
    </row>
    <row r="121" spans="1:14" ht="12.75">
      <c r="A121" s="14"/>
      <c r="B121" s="26"/>
      <c r="C121" s="42"/>
      <c r="D121" s="42"/>
      <c r="E121" s="43"/>
      <c r="F121" s="43"/>
      <c r="G121" s="42"/>
      <c r="J121" s="11"/>
      <c r="K121" s="43"/>
      <c r="L121" s="3"/>
      <c r="M121" s="3"/>
      <c r="N121" s="3"/>
    </row>
    <row r="122" spans="1:14" ht="12.75">
      <c r="A122" s="14"/>
      <c r="B122" s="26"/>
      <c r="C122" s="8"/>
      <c r="D122" s="8"/>
      <c r="E122" s="3"/>
      <c r="F122" s="3"/>
      <c r="G122" s="8"/>
      <c r="J122" s="11"/>
      <c r="K122" s="11"/>
      <c r="L122" s="3"/>
      <c r="M122" s="3"/>
      <c r="N122" s="3"/>
    </row>
    <row r="123" spans="1:14" ht="12.75">
      <c r="A123" s="7"/>
      <c r="B123" s="24"/>
      <c r="C123" s="24"/>
      <c r="D123" s="24"/>
      <c r="E123" s="5"/>
      <c r="F123" s="5"/>
      <c r="G123" s="24"/>
      <c r="J123" s="11"/>
      <c r="K123" s="3"/>
      <c r="L123" s="3"/>
      <c r="M123" s="3"/>
      <c r="N123" s="3"/>
    </row>
    <row r="124" spans="1:14" ht="13.5" thickBot="1">
      <c r="A124" s="442" t="s">
        <v>60</v>
      </c>
      <c r="B124" s="466"/>
      <c r="C124" s="466"/>
      <c r="D124" s="466"/>
      <c r="E124" s="466"/>
      <c r="F124" s="466"/>
      <c r="G124" s="467"/>
      <c r="J124" s="261"/>
      <c r="K124" s="3"/>
      <c r="L124" s="3"/>
      <c r="M124" s="3"/>
      <c r="N124" s="3"/>
    </row>
    <row r="125" spans="1:14" ht="12.75">
      <c r="A125" s="184" t="s">
        <v>22</v>
      </c>
      <c r="B125" s="185" t="s">
        <v>24</v>
      </c>
      <c r="C125" s="185" t="s">
        <v>25</v>
      </c>
      <c r="D125" s="185" t="s">
        <v>26</v>
      </c>
      <c r="E125" s="186" t="s">
        <v>27</v>
      </c>
      <c r="F125" s="187"/>
      <c r="G125" s="188" t="s">
        <v>28</v>
      </c>
      <c r="J125" s="11"/>
      <c r="K125" s="262"/>
      <c r="L125" s="3"/>
      <c r="M125" s="3"/>
      <c r="N125" s="3"/>
    </row>
    <row r="126" spans="1:14" ht="12.75">
      <c r="A126" s="192">
        <v>1</v>
      </c>
      <c r="B126" s="163" t="str">
        <f>Notes!F3</f>
        <v>1855 - 1930</v>
      </c>
      <c r="C126" s="163">
        <f>L14</f>
        <v>0</v>
      </c>
      <c r="D126" s="163">
        <f>L15</f>
        <v>0</v>
      </c>
      <c r="E126" s="164">
        <f>L16</f>
        <v>0</v>
      </c>
      <c r="F126" s="165"/>
      <c r="G126" s="193">
        <f>L17</f>
        <v>0</v>
      </c>
      <c r="J126" s="11"/>
      <c r="K126" s="263"/>
      <c r="L126" s="3"/>
      <c r="M126" s="3"/>
      <c r="N126" s="3"/>
    </row>
    <row r="127" spans="1:14" ht="12.75">
      <c r="A127" s="192" t="s">
        <v>23</v>
      </c>
      <c r="B127" s="163" t="str">
        <f>Notes!F4</f>
        <v>1930 - 1940</v>
      </c>
      <c r="C127" s="203"/>
      <c r="D127" s="203"/>
      <c r="E127" s="204"/>
      <c r="F127" s="205"/>
      <c r="G127" s="206"/>
      <c r="J127" s="11"/>
      <c r="K127" s="263"/>
      <c r="L127" s="3"/>
      <c r="M127" s="3"/>
      <c r="N127" s="3"/>
    </row>
    <row r="128" spans="1:14" ht="12.75">
      <c r="A128" s="189">
        <v>2</v>
      </c>
      <c r="B128" s="85" t="str">
        <f>Notes!F5</f>
        <v>1940 - 2015</v>
      </c>
      <c r="C128" s="85">
        <f>M14</f>
        <v>0</v>
      </c>
      <c r="D128" s="85">
        <f>M15</f>
        <v>0</v>
      </c>
      <c r="E128" s="197">
        <f>M16</f>
        <v>0</v>
      </c>
      <c r="F128" s="198"/>
      <c r="G128" s="217">
        <f>M17</f>
        <v>0</v>
      </c>
      <c r="J128" s="11"/>
      <c r="K128" s="262"/>
      <c r="L128" s="3"/>
      <c r="M128" s="3"/>
      <c r="N128" s="3"/>
    </row>
    <row r="129" spans="1:14" ht="12.75">
      <c r="A129" s="189" t="s">
        <v>23</v>
      </c>
      <c r="B129" s="86" t="str">
        <f>Notes!F6</f>
        <v>2015 - 2030</v>
      </c>
      <c r="C129" s="203"/>
      <c r="D129" s="203"/>
      <c r="E129" s="204"/>
      <c r="F129" s="205"/>
      <c r="G129" s="218"/>
      <c r="J129" s="11"/>
      <c r="K129" s="263"/>
      <c r="L129" s="3"/>
      <c r="M129" s="3"/>
      <c r="N129" s="3"/>
    </row>
    <row r="130" spans="1:14" ht="13.5" thickBot="1">
      <c r="A130" s="190">
        <v>3</v>
      </c>
      <c r="B130" s="191" t="str">
        <f>Notes!F7</f>
        <v>2030 - 2105</v>
      </c>
      <c r="C130" s="191">
        <f>N14</f>
        <v>0</v>
      </c>
      <c r="D130" s="191">
        <f>N15</f>
        <v>0</v>
      </c>
      <c r="E130" s="219">
        <f>N16</f>
        <v>0</v>
      </c>
      <c r="F130" s="220"/>
      <c r="G130" s="221">
        <f>N17</f>
        <v>0</v>
      </c>
      <c r="J130" s="3"/>
      <c r="K130" s="263"/>
      <c r="L130" s="3"/>
      <c r="M130" s="3"/>
      <c r="N130" s="3"/>
    </row>
    <row r="131" spans="1:14" ht="12.75">
      <c r="A131" s="50"/>
      <c r="B131" s="89"/>
      <c r="C131" s="42"/>
      <c r="D131" s="42"/>
      <c r="E131" s="43"/>
      <c r="F131" s="43"/>
      <c r="G131" s="42"/>
      <c r="J131" s="440"/>
      <c r="K131" s="440"/>
      <c r="L131" s="440"/>
      <c r="M131" s="3"/>
      <c r="N131" s="3"/>
    </row>
    <row r="132" spans="1:14" ht="12.75">
      <c r="A132" s="50"/>
      <c r="B132" s="89"/>
      <c r="C132" s="42"/>
      <c r="D132" s="42"/>
      <c r="E132" s="43"/>
      <c r="F132" s="43"/>
      <c r="G132" s="42"/>
      <c r="J132" s="441"/>
      <c r="K132" s="441"/>
      <c r="L132" s="441"/>
      <c r="M132" s="3"/>
      <c r="N132" s="3"/>
    </row>
    <row r="133" spans="1:14" ht="12.75">
      <c r="A133" s="14"/>
      <c r="B133" s="26"/>
      <c r="C133" s="28"/>
      <c r="D133" s="28"/>
      <c r="E133" s="29"/>
      <c r="F133" s="29"/>
      <c r="G133" s="28"/>
      <c r="J133" s="440"/>
      <c r="K133" s="440"/>
      <c r="L133" s="440"/>
      <c r="M133" s="3"/>
      <c r="N133" s="3"/>
    </row>
    <row r="134" spans="1:14" ht="13.5" thickBot="1">
      <c r="A134" s="468" t="s">
        <v>86</v>
      </c>
      <c r="B134" s="469"/>
      <c r="C134" s="469"/>
      <c r="D134" s="469"/>
      <c r="E134" s="469"/>
      <c r="F134" s="469"/>
      <c r="G134" s="470"/>
      <c r="J134" s="441"/>
      <c r="K134" s="441"/>
      <c r="L134" s="441"/>
      <c r="M134" s="3"/>
      <c r="N134" s="3"/>
    </row>
    <row r="135" spans="1:14" ht="12.75">
      <c r="A135" s="67" t="s">
        <v>22</v>
      </c>
      <c r="B135" s="62" t="s">
        <v>24</v>
      </c>
      <c r="C135" s="62" t="s">
        <v>25</v>
      </c>
      <c r="D135" s="62" t="s">
        <v>26</v>
      </c>
      <c r="E135" s="63" t="s">
        <v>27</v>
      </c>
      <c r="F135" s="64"/>
      <c r="G135" s="65" t="s">
        <v>28</v>
      </c>
      <c r="J135" s="11"/>
      <c r="K135" s="3"/>
      <c r="L135" s="3"/>
      <c r="M135" s="3"/>
      <c r="N135" s="3"/>
    </row>
    <row r="136" spans="1:14" ht="12.75">
      <c r="A136" s="195">
        <v>1</v>
      </c>
      <c r="B136" s="163" t="str">
        <f>Notes!F3</f>
        <v>1855 - 1930</v>
      </c>
      <c r="C136" s="163">
        <f>O14</f>
        <v>0</v>
      </c>
      <c r="D136" s="163">
        <f>O15</f>
        <v>0</v>
      </c>
      <c r="E136" s="164">
        <f>O16</f>
        <v>0</v>
      </c>
      <c r="F136" s="165"/>
      <c r="G136" s="196">
        <f>O17</f>
        <v>0</v>
      </c>
      <c r="J136" s="11"/>
      <c r="K136" s="3"/>
      <c r="L136" s="3"/>
      <c r="M136" s="3"/>
      <c r="N136" s="3"/>
    </row>
    <row r="137" spans="1:14" ht="12.75">
      <c r="A137" s="195" t="s">
        <v>23</v>
      </c>
      <c r="B137" s="163" t="str">
        <f>Notes!F4</f>
        <v>1930 - 1940</v>
      </c>
      <c r="C137" s="203"/>
      <c r="D137" s="203"/>
      <c r="E137" s="204"/>
      <c r="F137" s="205"/>
      <c r="G137" s="206"/>
      <c r="J137" s="11"/>
      <c r="K137" s="3"/>
      <c r="L137" s="3"/>
      <c r="M137" s="3"/>
      <c r="N137" s="3"/>
    </row>
    <row r="138" spans="1:14" ht="12.75">
      <c r="A138" s="59">
        <v>2</v>
      </c>
      <c r="B138" s="85" t="str">
        <f>Notes!F5</f>
        <v>1940 - 2015</v>
      </c>
      <c r="C138" s="85">
        <f>P14</f>
        <v>0</v>
      </c>
      <c r="D138" s="85">
        <f>P15</f>
        <v>0</v>
      </c>
      <c r="E138" s="197">
        <f>P16</f>
        <v>0</v>
      </c>
      <c r="F138" s="198"/>
      <c r="G138" s="222">
        <f>P17</f>
        <v>0</v>
      </c>
      <c r="J138" s="11"/>
      <c r="K138" s="43"/>
      <c r="L138" s="3"/>
      <c r="M138" s="3"/>
      <c r="N138" s="3"/>
    </row>
    <row r="139" spans="1:14" ht="12.75">
      <c r="A139" s="59" t="s">
        <v>23</v>
      </c>
      <c r="B139" s="86" t="str">
        <f>Notes!F6</f>
        <v>2015 - 2030</v>
      </c>
      <c r="C139" s="203"/>
      <c r="D139" s="203"/>
      <c r="E139" s="204"/>
      <c r="F139" s="205"/>
      <c r="G139" s="223"/>
      <c r="J139" s="11"/>
      <c r="K139" s="3"/>
      <c r="L139" s="3"/>
      <c r="M139" s="3"/>
      <c r="N139" s="3"/>
    </row>
    <row r="140" spans="1:14" ht="13.5" thickBot="1">
      <c r="A140" s="60">
        <v>3</v>
      </c>
      <c r="B140" s="88" t="str">
        <f>Notes!F7</f>
        <v>2030 - 2105</v>
      </c>
      <c r="C140" s="88">
        <f>Q14</f>
        <v>0</v>
      </c>
      <c r="D140" s="88">
        <f>Q15</f>
        <v>0</v>
      </c>
      <c r="E140" s="224">
        <f>Q16</f>
        <v>0</v>
      </c>
      <c r="F140" s="225"/>
      <c r="G140" s="226">
        <f>Q17</f>
        <v>0</v>
      </c>
      <c r="J140" s="3"/>
      <c r="K140" s="3"/>
      <c r="L140" s="3"/>
      <c r="M140" s="3"/>
      <c r="N140" s="3"/>
    </row>
    <row r="141" spans="2:24" ht="12.75">
      <c r="B141" s="1"/>
      <c r="E141"/>
      <c r="G141" s="1"/>
      <c r="J141" s="4"/>
      <c r="K141" s="4"/>
      <c r="L141" s="4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2:24" ht="12.75">
      <c r="B142" s="1"/>
      <c r="C142" s="8"/>
      <c r="D142" s="8"/>
      <c r="E142" s="3"/>
      <c r="F142" s="3"/>
      <c r="G142" s="8"/>
      <c r="H142" s="3"/>
      <c r="I142" s="3"/>
      <c r="J142" s="3"/>
      <c r="K142" s="3"/>
      <c r="L142" s="3"/>
      <c r="M142" s="3"/>
      <c r="N142" s="3"/>
      <c r="P142" s="11"/>
      <c r="Q142" s="11"/>
      <c r="R142" s="11"/>
      <c r="S142" s="3"/>
      <c r="T142" s="3"/>
      <c r="U142" s="3"/>
      <c r="V142" s="11"/>
      <c r="W142" s="3"/>
      <c r="X142" s="3"/>
    </row>
    <row r="143" spans="2:24" ht="12.75">
      <c r="B143" s="1"/>
      <c r="C143" s="17"/>
      <c r="D143" s="17" t="s">
        <v>61</v>
      </c>
      <c r="E143" s="7"/>
      <c r="F143" s="7">
        <f>Notes!F9</f>
        <v>0</v>
      </c>
      <c r="G143" s="1"/>
      <c r="J143" s="12" t="s">
        <v>31</v>
      </c>
      <c r="K143" s="5"/>
      <c r="L143" s="5"/>
      <c r="M143" s="3"/>
      <c r="N143" s="3"/>
      <c r="P143" s="11"/>
      <c r="Q143" s="11"/>
      <c r="R143" s="11"/>
      <c r="S143" s="3"/>
      <c r="T143" s="3"/>
      <c r="U143" s="3"/>
      <c r="V143" s="3"/>
      <c r="W143" s="3"/>
      <c r="X143" s="3"/>
    </row>
    <row r="144" spans="2:24" ht="12.75">
      <c r="B144" s="1"/>
      <c r="C144" s="17"/>
      <c r="D144" s="17" t="s">
        <v>30</v>
      </c>
      <c r="E144" s="7"/>
      <c r="G144" s="1"/>
      <c r="J144" s="37" t="s">
        <v>29</v>
      </c>
      <c r="K144" s="35">
        <f>A20+4</f>
        <v>39859</v>
      </c>
      <c r="L144" s="35">
        <f>A20+5</f>
        <v>39860</v>
      </c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38" t="s">
        <v>29</v>
      </c>
      <c r="E145" s="36">
        <f>A20</f>
        <v>39855</v>
      </c>
      <c r="G145" s="1"/>
      <c r="J145" s="4"/>
      <c r="K145" s="4"/>
      <c r="L145" s="4"/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2.75">
      <c r="B146" s="1"/>
      <c r="C146" s="17"/>
      <c r="D146" s="14"/>
      <c r="E146" s="16"/>
      <c r="G146" s="1"/>
      <c r="J146" s="4"/>
      <c r="K146" s="4"/>
      <c r="L146" s="4"/>
      <c r="M146" s="3"/>
      <c r="N146" s="3"/>
      <c r="P146" s="11"/>
      <c r="Q146" s="11"/>
      <c r="R146" s="11"/>
      <c r="S146" s="11"/>
      <c r="T146" s="11"/>
      <c r="U146" s="3"/>
      <c r="V146" s="3"/>
      <c r="W146" s="3"/>
      <c r="X146" s="3"/>
    </row>
    <row r="147" spans="2:24" ht="12.75">
      <c r="B147" s="1"/>
      <c r="C147" s="17"/>
      <c r="D147" s="14"/>
      <c r="E147" s="16"/>
      <c r="G147" s="1"/>
      <c r="J147" s="4"/>
      <c r="K147" s="4"/>
      <c r="L147" s="4"/>
      <c r="M147" s="3"/>
      <c r="N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1"/>
      <c r="E148"/>
      <c r="G148" s="1"/>
      <c r="J148" s="4"/>
      <c r="K148" s="4"/>
      <c r="L148" s="4"/>
      <c r="M148" s="3"/>
      <c r="N148" s="3"/>
      <c r="P148" s="3"/>
      <c r="Q148" s="20">
        <f>E145</f>
        <v>39855</v>
      </c>
      <c r="R148" s="3"/>
      <c r="S148" s="3"/>
      <c r="T148" s="3"/>
      <c r="U148" s="3"/>
      <c r="V148" s="3"/>
      <c r="W148" s="3"/>
      <c r="X148" s="3"/>
    </row>
    <row r="149" spans="1:14" ht="13.5" thickBot="1">
      <c r="A149" s="471" t="s">
        <v>57</v>
      </c>
      <c r="B149" s="472"/>
      <c r="C149" s="472"/>
      <c r="D149" s="472"/>
      <c r="E149" s="472"/>
      <c r="F149" s="472"/>
      <c r="G149" s="473"/>
      <c r="J149" s="4"/>
      <c r="K149" s="4"/>
      <c r="L149" s="4"/>
      <c r="M149" s="3"/>
      <c r="N149" s="3"/>
    </row>
    <row r="150" spans="1:20" ht="12.75">
      <c r="A150" s="61" t="s">
        <v>22</v>
      </c>
      <c r="B150" s="53" t="s">
        <v>24</v>
      </c>
      <c r="C150" s="53" t="s">
        <v>25</v>
      </c>
      <c r="D150" s="53" t="s">
        <v>26</v>
      </c>
      <c r="E150" s="54" t="s">
        <v>27</v>
      </c>
      <c r="F150" s="55"/>
      <c r="G150" s="56" t="s">
        <v>28</v>
      </c>
      <c r="J150" s="4" t="s">
        <v>81</v>
      </c>
      <c r="K150" s="4"/>
      <c r="L150" s="4"/>
      <c r="M150" s="3"/>
      <c r="N150" s="61" t="s">
        <v>22</v>
      </c>
      <c r="O150" s="53" t="s">
        <v>24</v>
      </c>
      <c r="P150" s="53" t="s">
        <v>117</v>
      </c>
      <c r="Q150" s="53" t="s">
        <v>118</v>
      </c>
      <c r="R150" s="53" t="s">
        <v>119</v>
      </c>
      <c r="S150" s="53" t="s">
        <v>120</v>
      </c>
      <c r="T150" s="53" t="s">
        <v>121</v>
      </c>
    </row>
    <row r="151" spans="1:20" ht="12.75">
      <c r="A151" s="57">
        <v>1</v>
      </c>
      <c r="B151" s="85" t="str">
        <f>Notes!F3</f>
        <v>1855 - 1930</v>
      </c>
      <c r="C151" s="85">
        <f>C20</f>
        <v>0</v>
      </c>
      <c r="D151" s="85">
        <f>C21</f>
        <v>0</v>
      </c>
      <c r="E151" s="197">
        <f>C22</f>
        <v>0</v>
      </c>
      <c r="F151" s="198"/>
      <c r="G151" s="199">
        <f>C23</f>
        <v>0</v>
      </c>
      <c r="J151" s="4"/>
      <c r="K151" s="4"/>
      <c r="L151" s="4"/>
      <c r="M151" s="3"/>
      <c r="N151" s="57">
        <v>1</v>
      </c>
      <c r="O151" s="85" t="str">
        <f>B151</f>
        <v>1855 - 1930</v>
      </c>
      <c r="P151" s="85">
        <f>C151</f>
        <v>0</v>
      </c>
      <c r="Q151" s="85">
        <f>C160</f>
        <v>0</v>
      </c>
      <c r="R151" s="85">
        <f>C170</f>
        <v>0</v>
      </c>
      <c r="S151" s="85">
        <f>C180</f>
        <v>0</v>
      </c>
      <c r="T151" s="85">
        <f>C190</f>
        <v>0</v>
      </c>
    </row>
    <row r="152" spans="1:20" ht="12.75">
      <c r="A152" s="283" t="s">
        <v>23</v>
      </c>
      <c r="B152" s="85" t="str">
        <f>Notes!F4</f>
        <v>1930 - 1940</v>
      </c>
      <c r="C152" s="203"/>
      <c r="D152" s="203"/>
      <c r="E152" s="204"/>
      <c r="F152" s="205"/>
      <c r="G152" s="206"/>
      <c r="J152" s="4"/>
      <c r="K152" s="4"/>
      <c r="L152" s="4"/>
      <c r="M152" s="3"/>
      <c r="N152" s="283" t="s">
        <v>23</v>
      </c>
      <c r="O152" s="85" t="str">
        <f>B152</f>
        <v>1930 - 1940</v>
      </c>
      <c r="P152" s="203"/>
      <c r="Q152" s="203"/>
      <c r="R152" s="204"/>
      <c r="S152" s="205"/>
      <c r="T152" s="206"/>
    </row>
    <row r="153" spans="1:20" ht="13.5" thickBot="1">
      <c r="A153" s="58">
        <v>2</v>
      </c>
      <c r="B153" s="87" t="str">
        <f>Notes!F5</f>
        <v>1940 - 2015</v>
      </c>
      <c r="C153" s="87">
        <f>D20</f>
        <v>0</v>
      </c>
      <c r="D153" s="87">
        <f>D21</f>
        <v>0</v>
      </c>
      <c r="E153" s="200">
        <f>D22</f>
        <v>0</v>
      </c>
      <c r="F153" s="201"/>
      <c r="G153" s="202">
        <f>D23</f>
        <v>0</v>
      </c>
      <c r="J153" s="4"/>
      <c r="K153" s="4"/>
      <c r="L153" s="4"/>
      <c r="M153" s="3"/>
      <c r="N153" s="58">
        <v>2</v>
      </c>
      <c r="O153" s="87" t="str">
        <f>B153</f>
        <v>1940 - 2015</v>
      </c>
      <c r="P153" s="87">
        <f>C153</f>
        <v>0</v>
      </c>
      <c r="Q153" s="87">
        <f>C162</f>
        <v>0</v>
      </c>
      <c r="R153" s="87">
        <f>C172</f>
        <v>0</v>
      </c>
      <c r="S153" s="87">
        <f>C182</f>
        <v>0</v>
      </c>
      <c r="T153" s="87">
        <f>C192</f>
        <v>0</v>
      </c>
    </row>
    <row r="154" spans="1:20" ht="13.5" thickBot="1">
      <c r="A154" s="57" t="s">
        <v>23</v>
      </c>
      <c r="B154" s="87" t="str">
        <f>Notes!F6</f>
        <v>2015 - 2030</v>
      </c>
      <c r="C154" s="203"/>
      <c r="D154" s="203"/>
      <c r="E154" s="204"/>
      <c r="F154" s="205"/>
      <c r="G154" s="206"/>
      <c r="J154" s="4"/>
      <c r="K154" s="4"/>
      <c r="L154" s="4"/>
      <c r="M154" s="3"/>
      <c r="N154" s="57" t="s">
        <v>23</v>
      </c>
      <c r="O154" s="87" t="str">
        <f>B154</f>
        <v>2015 - 2030</v>
      </c>
      <c r="P154" s="203"/>
      <c r="Q154" s="203"/>
      <c r="R154" s="203"/>
      <c r="S154" s="203"/>
      <c r="T154" s="203"/>
    </row>
    <row r="155" spans="1:20" ht="13.5" thickBot="1">
      <c r="A155" s="58">
        <v>3</v>
      </c>
      <c r="B155" s="87" t="str">
        <f>Notes!F7</f>
        <v>2030 - 2105</v>
      </c>
      <c r="C155" s="87">
        <f>E20</f>
        <v>0</v>
      </c>
      <c r="D155" s="87">
        <f>E21</f>
        <v>0</v>
      </c>
      <c r="E155" s="200">
        <f>E22</f>
        <v>0</v>
      </c>
      <c r="F155" s="201"/>
      <c r="G155" s="202">
        <f>E23</f>
        <v>0</v>
      </c>
      <c r="J155" s="4"/>
      <c r="K155" s="4"/>
      <c r="L155" s="4"/>
      <c r="M155" s="3"/>
      <c r="N155" s="58">
        <v>3</v>
      </c>
      <c r="O155" s="87" t="str">
        <f>B155</f>
        <v>2030 - 2105</v>
      </c>
      <c r="P155" s="87">
        <f>C155</f>
        <v>0</v>
      </c>
      <c r="Q155" s="87">
        <f>C164</f>
        <v>0</v>
      </c>
      <c r="R155" s="87">
        <f>C174</f>
        <v>0</v>
      </c>
      <c r="S155" s="87">
        <f>C184</f>
        <v>0</v>
      </c>
      <c r="T155" s="87">
        <f>C194</f>
        <v>0</v>
      </c>
    </row>
    <row r="156" spans="3:5" ht="12.75">
      <c r="C156"/>
      <c r="D156"/>
      <c r="E156"/>
    </row>
    <row r="157" spans="1:14" ht="12.75">
      <c r="A157" s="7"/>
      <c r="B157" s="24"/>
      <c r="C157" s="24"/>
      <c r="D157" s="24"/>
      <c r="E157" s="5"/>
      <c r="F157" s="5"/>
      <c r="G157" s="24"/>
      <c r="J157" s="4"/>
      <c r="K157" s="4"/>
      <c r="L157" s="4"/>
      <c r="M157" s="3"/>
      <c r="N157" s="3"/>
    </row>
    <row r="158" spans="1:14" ht="13.5" thickBot="1">
      <c r="A158" s="474" t="s">
        <v>58</v>
      </c>
      <c r="B158" s="475"/>
      <c r="C158" s="475"/>
      <c r="D158" s="475"/>
      <c r="E158" s="475"/>
      <c r="F158" s="475"/>
      <c r="G158" s="476"/>
      <c r="J158" s="4"/>
      <c r="K158" s="4"/>
      <c r="L158" s="4"/>
      <c r="M158" s="3"/>
      <c r="N158" s="3"/>
    </row>
    <row r="159" spans="1:14" ht="12.75">
      <c r="A159" s="166" t="s">
        <v>22</v>
      </c>
      <c r="B159" s="167" t="s">
        <v>24</v>
      </c>
      <c r="C159" s="167" t="s">
        <v>25</v>
      </c>
      <c r="D159" s="167" t="s">
        <v>26</v>
      </c>
      <c r="E159" s="168" t="s">
        <v>27</v>
      </c>
      <c r="F159" s="169"/>
      <c r="G159" s="170" t="s">
        <v>28</v>
      </c>
      <c r="J159" s="4"/>
      <c r="K159" s="4"/>
      <c r="L159" s="4"/>
      <c r="M159" s="3"/>
      <c r="N159" s="3"/>
    </row>
    <row r="160" spans="1:14" ht="12.75">
      <c r="A160" s="171">
        <v>1</v>
      </c>
      <c r="B160" s="85" t="str">
        <f>Notes!F3</f>
        <v>1855 - 1930</v>
      </c>
      <c r="C160" s="85">
        <f>F20</f>
        <v>0</v>
      </c>
      <c r="D160" s="85">
        <f>F21</f>
        <v>0</v>
      </c>
      <c r="E160" s="197">
        <f>F22</f>
        <v>0</v>
      </c>
      <c r="F160" s="198"/>
      <c r="G160" s="207">
        <f>F23</f>
        <v>0</v>
      </c>
      <c r="J160" s="4"/>
      <c r="K160" s="4"/>
      <c r="L160" s="4"/>
      <c r="M160" s="3"/>
      <c r="N160" s="3"/>
    </row>
    <row r="161" spans="1:14" ht="12.75">
      <c r="A161" s="171" t="s">
        <v>23</v>
      </c>
      <c r="B161" s="85" t="str">
        <f>Notes!F4</f>
        <v>1930 - 1940</v>
      </c>
      <c r="C161" s="203"/>
      <c r="D161" s="203"/>
      <c r="E161" s="204"/>
      <c r="F161" s="205"/>
      <c r="G161" s="206"/>
      <c r="J161" s="4"/>
      <c r="K161" s="4"/>
      <c r="L161" s="4"/>
      <c r="M161" s="3"/>
      <c r="N161" s="3"/>
    </row>
    <row r="162" spans="1:14" ht="12.75">
      <c r="A162" s="172">
        <v>2</v>
      </c>
      <c r="B162" s="85" t="str">
        <f>Notes!F5</f>
        <v>1940 - 2015</v>
      </c>
      <c r="C162" s="85">
        <f>G20</f>
        <v>0</v>
      </c>
      <c r="D162" s="85">
        <f>G21</f>
        <v>0</v>
      </c>
      <c r="E162" s="197">
        <f>G22</f>
        <v>0</v>
      </c>
      <c r="F162" s="198"/>
      <c r="G162" s="207">
        <f>G23</f>
        <v>0</v>
      </c>
      <c r="J162" s="4"/>
      <c r="K162" s="4"/>
      <c r="L162" s="4"/>
      <c r="M162" s="3"/>
      <c r="N162" s="3"/>
    </row>
    <row r="163" spans="1:14" ht="12.75">
      <c r="A163" s="172" t="s">
        <v>23</v>
      </c>
      <c r="B163" s="86" t="str">
        <f>Notes!F6</f>
        <v>2015 - 2030</v>
      </c>
      <c r="C163" s="203"/>
      <c r="D163" s="203"/>
      <c r="E163" s="204"/>
      <c r="F163" s="205"/>
      <c r="G163" s="208"/>
      <c r="J163" s="5"/>
      <c r="K163" s="4"/>
      <c r="L163" s="4"/>
      <c r="M163" s="3"/>
      <c r="N163" s="3"/>
    </row>
    <row r="164" spans="1:14" ht="13.5" thickBot="1">
      <c r="A164" s="173">
        <v>3</v>
      </c>
      <c r="B164" s="174" t="str">
        <f>Notes!F7</f>
        <v>2030 - 2105</v>
      </c>
      <c r="C164" s="174">
        <f>H20</f>
        <v>0</v>
      </c>
      <c r="D164" s="174">
        <f>H21</f>
        <v>0</v>
      </c>
      <c r="E164" s="209">
        <f>H22</f>
        <v>0</v>
      </c>
      <c r="F164" s="210"/>
      <c r="G164" s="211">
        <f>H23</f>
        <v>0</v>
      </c>
      <c r="J164" s="4"/>
      <c r="K164" s="4"/>
      <c r="L164" s="4"/>
      <c r="M164" s="3"/>
      <c r="N164" s="3"/>
    </row>
    <row r="165" spans="1:14" ht="12.75">
      <c r="A165" s="14"/>
      <c r="B165" s="26"/>
      <c r="C165" s="42"/>
      <c r="D165" s="42"/>
      <c r="E165" s="43"/>
      <c r="F165" s="43"/>
      <c r="G165" s="42"/>
      <c r="J165" s="4"/>
      <c r="K165" s="4"/>
      <c r="L165" s="4"/>
      <c r="M165" s="3"/>
      <c r="N165" s="3"/>
    </row>
    <row r="166" spans="1:14" ht="12.75">
      <c r="A166" s="14"/>
      <c r="B166" s="26"/>
      <c r="C166" s="8"/>
      <c r="D166" s="8"/>
      <c r="E166" s="3"/>
      <c r="F166" s="3"/>
      <c r="G166" s="8"/>
      <c r="J166" s="4"/>
      <c r="K166" s="4"/>
      <c r="L166" s="4"/>
      <c r="M166" s="3"/>
      <c r="N166" s="3"/>
    </row>
    <row r="167" spans="1:14" ht="12.75">
      <c r="A167" s="7"/>
      <c r="B167" s="24"/>
      <c r="C167" s="24"/>
      <c r="D167" s="24"/>
      <c r="E167" s="5"/>
      <c r="F167" s="5"/>
      <c r="G167" s="24"/>
      <c r="J167" s="291"/>
      <c r="K167" s="291"/>
      <c r="L167" s="291"/>
      <c r="M167" s="3"/>
      <c r="N167" s="3"/>
    </row>
    <row r="168" spans="1:14" ht="13.5" thickBot="1">
      <c r="A168" s="477" t="s">
        <v>59</v>
      </c>
      <c r="B168" s="478"/>
      <c r="C168" s="478"/>
      <c r="D168" s="478"/>
      <c r="E168" s="478"/>
      <c r="F168" s="478"/>
      <c r="G168" s="479"/>
      <c r="J168" s="3"/>
      <c r="K168" s="3"/>
      <c r="L168" s="3"/>
      <c r="M168" s="3"/>
      <c r="N168" s="3"/>
    </row>
    <row r="169" spans="1:14" ht="12.75">
      <c r="A169" s="175" t="s">
        <v>22</v>
      </c>
      <c r="B169" s="176" t="s">
        <v>24</v>
      </c>
      <c r="C169" s="176" t="s">
        <v>25</v>
      </c>
      <c r="D169" s="176" t="s">
        <v>26</v>
      </c>
      <c r="E169" s="177" t="s">
        <v>27</v>
      </c>
      <c r="F169" s="178"/>
      <c r="G169" s="179" t="s">
        <v>28</v>
      </c>
      <c r="J169" s="11"/>
      <c r="K169" s="3"/>
      <c r="L169" s="3"/>
      <c r="M169" s="3"/>
      <c r="N169" s="3"/>
    </row>
    <row r="170" spans="1:14" ht="12.75">
      <c r="A170" s="180">
        <v>1</v>
      </c>
      <c r="B170" s="163" t="str">
        <f>Notes!F3</f>
        <v>1855 - 1930</v>
      </c>
      <c r="C170" s="163">
        <f>I20</f>
        <v>0</v>
      </c>
      <c r="D170" s="163">
        <f>I21</f>
        <v>0</v>
      </c>
      <c r="E170" s="164">
        <f>I22</f>
        <v>0</v>
      </c>
      <c r="F170" s="165"/>
      <c r="G170" s="194">
        <f>I23</f>
        <v>0</v>
      </c>
      <c r="J170" s="11"/>
      <c r="K170" s="3"/>
      <c r="L170" s="3"/>
      <c r="M170" s="3"/>
      <c r="N170" s="3"/>
    </row>
    <row r="171" spans="1:14" ht="12.75">
      <c r="A171" s="180" t="s">
        <v>23</v>
      </c>
      <c r="B171" s="163" t="str">
        <f>Notes!F4</f>
        <v>1930 - 1940</v>
      </c>
      <c r="C171" s="203"/>
      <c r="D171" s="203"/>
      <c r="E171" s="204"/>
      <c r="F171" s="205"/>
      <c r="G171" s="206"/>
      <c r="J171" s="11"/>
      <c r="K171" s="3"/>
      <c r="L171" s="3"/>
      <c r="M171" s="3"/>
      <c r="N171" s="3"/>
    </row>
    <row r="172" spans="1:14" ht="12.75">
      <c r="A172" s="181">
        <v>2</v>
      </c>
      <c r="B172" s="85" t="str">
        <f>Notes!F5</f>
        <v>1940 - 2015</v>
      </c>
      <c r="C172" s="85">
        <f>J20</f>
        <v>0</v>
      </c>
      <c r="D172" s="85">
        <f>J21</f>
        <v>0</v>
      </c>
      <c r="E172" s="197">
        <f>J22</f>
        <v>0</v>
      </c>
      <c r="F172" s="198"/>
      <c r="G172" s="212">
        <f>J23</f>
        <v>0</v>
      </c>
      <c r="J172" s="500"/>
      <c r="K172" s="501"/>
      <c r="L172" s="501"/>
      <c r="M172" s="3"/>
      <c r="N172" s="3"/>
    </row>
    <row r="173" spans="1:14" ht="12.75">
      <c r="A173" s="181" t="s">
        <v>23</v>
      </c>
      <c r="B173" s="86" t="str">
        <f>Notes!F6</f>
        <v>2015 - 2030</v>
      </c>
      <c r="C173" s="203"/>
      <c r="D173" s="203"/>
      <c r="E173" s="204"/>
      <c r="F173" s="205"/>
      <c r="G173" s="213"/>
      <c r="J173" s="11"/>
      <c r="K173" s="43"/>
      <c r="L173" s="3"/>
      <c r="M173" s="3"/>
      <c r="N173" s="3"/>
    </row>
    <row r="174" spans="1:14" ht="13.5" thickBot="1">
      <c r="A174" s="182">
        <v>3</v>
      </c>
      <c r="B174" s="183" t="str">
        <f>Notes!F7</f>
        <v>2030 - 2105</v>
      </c>
      <c r="C174" s="183">
        <f>K20</f>
        <v>0</v>
      </c>
      <c r="D174" s="183">
        <f>K21</f>
        <v>0</v>
      </c>
      <c r="E174" s="214">
        <f>K22</f>
        <v>0</v>
      </c>
      <c r="F174" s="215"/>
      <c r="G174" s="216">
        <f>K23</f>
        <v>0</v>
      </c>
      <c r="J174" s="11"/>
      <c r="K174" s="288"/>
      <c r="L174" s="3"/>
      <c r="M174" s="3"/>
      <c r="N174" s="3"/>
    </row>
    <row r="175" spans="1:14" ht="12.75">
      <c r="A175" s="14"/>
      <c r="B175" s="26"/>
      <c r="C175" s="42"/>
      <c r="D175" s="42"/>
      <c r="E175" s="43"/>
      <c r="F175" s="43"/>
      <c r="G175" s="42"/>
      <c r="J175" s="11"/>
      <c r="K175" s="43"/>
      <c r="L175" s="3"/>
      <c r="M175" s="3"/>
      <c r="N175" s="3"/>
    </row>
    <row r="176" spans="1:14" ht="12.75">
      <c r="A176" s="14"/>
      <c r="B176" s="26"/>
      <c r="C176" s="8"/>
      <c r="D176" s="8"/>
      <c r="E176" s="3"/>
      <c r="F176" s="3"/>
      <c r="G176" s="8"/>
      <c r="J176" s="11"/>
      <c r="K176" s="11"/>
      <c r="L176" s="3"/>
      <c r="M176" s="3"/>
      <c r="N176" s="3"/>
    </row>
    <row r="177" spans="1:14" ht="12.75">
      <c r="A177" s="7"/>
      <c r="B177" s="24"/>
      <c r="C177" s="24"/>
      <c r="D177" s="24"/>
      <c r="E177" s="5"/>
      <c r="F177" s="5"/>
      <c r="G177" s="24"/>
      <c r="J177" s="11"/>
      <c r="K177" s="3"/>
      <c r="L177" s="3"/>
      <c r="M177" s="3"/>
      <c r="N177" s="3"/>
    </row>
    <row r="178" spans="1:14" ht="13.5" thickBot="1">
      <c r="A178" s="442" t="s">
        <v>60</v>
      </c>
      <c r="B178" s="466"/>
      <c r="C178" s="466"/>
      <c r="D178" s="466"/>
      <c r="E178" s="466"/>
      <c r="F178" s="466"/>
      <c r="G178" s="467"/>
      <c r="J178" s="261"/>
      <c r="K178" s="3"/>
      <c r="L178" s="3"/>
      <c r="M178" s="3"/>
      <c r="N178" s="3"/>
    </row>
    <row r="179" spans="1:14" ht="12.75">
      <c r="A179" s="184" t="s">
        <v>22</v>
      </c>
      <c r="B179" s="185" t="s">
        <v>24</v>
      </c>
      <c r="C179" s="185" t="s">
        <v>25</v>
      </c>
      <c r="D179" s="185" t="s">
        <v>26</v>
      </c>
      <c r="E179" s="186" t="s">
        <v>27</v>
      </c>
      <c r="F179" s="187"/>
      <c r="G179" s="188" t="s">
        <v>28</v>
      </c>
      <c r="J179" s="11"/>
      <c r="K179" s="262"/>
      <c r="L179" s="3"/>
      <c r="M179" s="3"/>
      <c r="N179" s="3"/>
    </row>
    <row r="180" spans="1:14" ht="12.75">
      <c r="A180" s="192">
        <v>1</v>
      </c>
      <c r="B180" s="163" t="str">
        <f>Notes!F3</f>
        <v>1855 - 1930</v>
      </c>
      <c r="C180" s="163">
        <f>L20</f>
        <v>0</v>
      </c>
      <c r="D180" s="163">
        <f>L21</f>
        <v>0</v>
      </c>
      <c r="E180" s="164">
        <f>L22</f>
        <v>0</v>
      </c>
      <c r="F180" s="165"/>
      <c r="G180" s="193">
        <f>L23</f>
        <v>0</v>
      </c>
      <c r="J180" s="11"/>
      <c r="K180" s="263"/>
      <c r="L180" s="3"/>
      <c r="M180" s="3"/>
      <c r="N180" s="3"/>
    </row>
    <row r="181" spans="1:14" ht="12.75">
      <c r="A181" s="192" t="s">
        <v>23</v>
      </c>
      <c r="B181" s="163" t="str">
        <f>Notes!F4</f>
        <v>1930 - 1940</v>
      </c>
      <c r="C181" s="203"/>
      <c r="D181" s="203"/>
      <c r="E181" s="204"/>
      <c r="F181" s="205"/>
      <c r="G181" s="206"/>
      <c r="J181" s="11"/>
      <c r="K181" s="263"/>
      <c r="L181" s="3"/>
      <c r="M181" s="3"/>
      <c r="N181" s="3"/>
    </row>
    <row r="182" spans="1:14" ht="12.75">
      <c r="A182" s="189">
        <v>2</v>
      </c>
      <c r="B182" s="85" t="str">
        <f>Notes!F5</f>
        <v>1940 - 2015</v>
      </c>
      <c r="C182" s="85">
        <f>M20</f>
        <v>0</v>
      </c>
      <c r="D182" s="85">
        <f>M21</f>
        <v>0</v>
      </c>
      <c r="E182" s="197">
        <f>M22</f>
        <v>0</v>
      </c>
      <c r="F182" s="198"/>
      <c r="G182" s="217">
        <f>M23</f>
        <v>0</v>
      </c>
      <c r="J182" s="11"/>
      <c r="K182" s="262"/>
      <c r="L182" s="3"/>
      <c r="M182" s="3"/>
      <c r="N182" s="3"/>
    </row>
    <row r="183" spans="1:14" ht="12.75">
      <c r="A183" s="189" t="s">
        <v>23</v>
      </c>
      <c r="B183" s="86" t="str">
        <f>Notes!F6</f>
        <v>2015 - 2030</v>
      </c>
      <c r="C183" s="203"/>
      <c r="D183" s="203"/>
      <c r="E183" s="204"/>
      <c r="F183" s="205"/>
      <c r="G183" s="218"/>
      <c r="J183" s="11"/>
      <c r="K183" s="263"/>
      <c r="L183" s="3"/>
      <c r="M183" s="3"/>
      <c r="N183" s="3"/>
    </row>
    <row r="184" spans="1:14" ht="13.5" thickBot="1">
      <c r="A184" s="190">
        <v>3</v>
      </c>
      <c r="B184" s="191" t="str">
        <f>Notes!F7</f>
        <v>2030 - 2105</v>
      </c>
      <c r="C184" s="191">
        <f>N20</f>
        <v>0</v>
      </c>
      <c r="D184" s="191">
        <f>N21</f>
        <v>0</v>
      </c>
      <c r="E184" s="219">
        <f>N22</f>
        <v>0</v>
      </c>
      <c r="F184" s="220"/>
      <c r="G184" s="221">
        <f>N23</f>
        <v>0</v>
      </c>
      <c r="J184" s="3"/>
      <c r="K184" s="263"/>
      <c r="L184" s="3"/>
      <c r="M184" s="3"/>
      <c r="N184" s="3"/>
    </row>
    <row r="185" spans="1:14" ht="12.75">
      <c r="A185" s="50"/>
      <c r="B185" s="89"/>
      <c r="C185" s="42"/>
      <c r="D185" s="42"/>
      <c r="E185" s="43"/>
      <c r="F185" s="43"/>
      <c r="G185" s="42"/>
      <c r="J185" s="440"/>
      <c r="K185" s="440"/>
      <c r="L185" s="440"/>
      <c r="M185" s="3"/>
      <c r="N185" s="3"/>
    </row>
    <row r="186" spans="1:14" ht="12.75">
      <c r="A186" s="50"/>
      <c r="B186" s="89"/>
      <c r="C186" s="42"/>
      <c r="D186" s="42"/>
      <c r="E186" s="43"/>
      <c r="F186" s="43"/>
      <c r="G186" s="42"/>
      <c r="J186" s="441"/>
      <c r="K186" s="441"/>
      <c r="L186" s="441"/>
      <c r="M186" s="3"/>
      <c r="N186" s="3"/>
    </row>
    <row r="187" spans="1:14" ht="12.75">
      <c r="A187" s="14"/>
      <c r="B187" s="26"/>
      <c r="C187" s="28"/>
      <c r="D187" s="28"/>
      <c r="E187" s="29"/>
      <c r="F187" s="29"/>
      <c r="G187" s="28"/>
      <c r="J187" s="11"/>
      <c r="K187" s="3"/>
      <c r="L187" s="3"/>
      <c r="M187" s="3"/>
      <c r="N187" s="3"/>
    </row>
    <row r="188" spans="1:14" ht="13.5" thickBot="1">
      <c r="A188" s="468" t="s">
        <v>86</v>
      </c>
      <c r="B188" s="469"/>
      <c r="C188" s="469"/>
      <c r="D188" s="469"/>
      <c r="E188" s="469"/>
      <c r="F188" s="469"/>
      <c r="G188" s="470"/>
      <c r="J188" s="3"/>
      <c r="K188" s="3"/>
      <c r="L188" s="3"/>
      <c r="M188" s="3"/>
      <c r="N188" s="3"/>
    </row>
    <row r="189" spans="1:14" ht="12.75">
      <c r="A189" s="67" t="s">
        <v>22</v>
      </c>
      <c r="B189" s="62" t="s">
        <v>24</v>
      </c>
      <c r="C189" s="62" t="s">
        <v>25</v>
      </c>
      <c r="D189" s="62" t="s">
        <v>26</v>
      </c>
      <c r="E189" s="63" t="s">
        <v>27</v>
      </c>
      <c r="F189" s="64"/>
      <c r="G189" s="65" t="s">
        <v>28</v>
      </c>
      <c r="J189" s="443"/>
      <c r="K189" s="443"/>
      <c r="L189" s="443"/>
      <c r="M189" s="3"/>
      <c r="N189" s="3"/>
    </row>
    <row r="190" spans="1:14" ht="12.75">
      <c r="A190" s="195">
        <v>1</v>
      </c>
      <c r="B190" s="163" t="str">
        <f>Notes!F3</f>
        <v>1855 - 1930</v>
      </c>
      <c r="C190" s="163">
        <f>O20</f>
        <v>0</v>
      </c>
      <c r="D190" s="163">
        <f>O21</f>
        <v>0</v>
      </c>
      <c r="E190" s="164">
        <f>O22</f>
        <v>0</v>
      </c>
      <c r="F190" s="165"/>
      <c r="G190" s="196">
        <f>O23</f>
        <v>0</v>
      </c>
      <c r="J190" s="443"/>
      <c r="K190" s="443"/>
      <c r="L190" s="443"/>
      <c r="M190" s="3"/>
      <c r="N190" s="3"/>
    </row>
    <row r="191" spans="1:14" ht="12.75">
      <c r="A191" s="195" t="s">
        <v>23</v>
      </c>
      <c r="B191" s="163" t="str">
        <f>Notes!F4</f>
        <v>1930 - 1940</v>
      </c>
      <c r="C191" s="203"/>
      <c r="D191" s="203"/>
      <c r="E191" s="204"/>
      <c r="F191" s="205"/>
      <c r="G191" s="206"/>
      <c r="J191" s="292"/>
      <c r="K191" s="292"/>
      <c r="L191" s="292"/>
      <c r="M191" s="3"/>
      <c r="N191" s="3"/>
    </row>
    <row r="192" spans="1:14" ht="12.75">
      <c r="A192" s="59">
        <v>2</v>
      </c>
      <c r="B192" s="85" t="str">
        <f>Notes!F5</f>
        <v>1940 - 2015</v>
      </c>
      <c r="C192" s="85">
        <f>P20</f>
        <v>0</v>
      </c>
      <c r="D192" s="85">
        <f>P21</f>
        <v>0</v>
      </c>
      <c r="E192" s="197">
        <f>P22</f>
        <v>0</v>
      </c>
      <c r="F192" s="198"/>
      <c r="G192" s="222">
        <f>P23</f>
        <v>0</v>
      </c>
      <c r="J192" s="440"/>
      <c r="K192" s="440"/>
      <c r="L192" s="440"/>
      <c r="M192" s="3"/>
      <c r="N192" s="3"/>
    </row>
    <row r="193" spans="1:14" ht="12.75">
      <c r="A193" s="59" t="s">
        <v>23</v>
      </c>
      <c r="B193" s="86" t="str">
        <f>Notes!F6</f>
        <v>2015 - 2030</v>
      </c>
      <c r="C193" s="203"/>
      <c r="D193" s="203"/>
      <c r="E193" s="204"/>
      <c r="F193" s="205"/>
      <c r="G193" s="223"/>
      <c r="J193" s="441"/>
      <c r="K193" s="441"/>
      <c r="L193" s="441"/>
      <c r="M193" s="3"/>
      <c r="N193" s="3"/>
    </row>
    <row r="194" spans="1:14" ht="13.5" thickBot="1">
      <c r="A194" s="60">
        <v>3</v>
      </c>
      <c r="B194" s="88" t="str">
        <f>Notes!F7</f>
        <v>2030 - 2105</v>
      </c>
      <c r="C194" s="88">
        <f>Q20</f>
        <v>0</v>
      </c>
      <c r="D194" s="88">
        <f>Q21</f>
        <v>0</v>
      </c>
      <c r="E194" s="224">
        <f>Q22</f>
        <v>0</v>
      </c>
      <c r="F194" s="225"/>
      <c r="G194" s="226">
        <f>Q23</f>
        <v>0</v>
      </c>
      <c r="J194" s="3"/>
      <c r="K194" s="3"/>
      <c r="L194" s="3"/>
      <c r="M194" s="3"/>
      <c r="N194" s="3"/>
    </row>
    <row r="195" spans="1:15" ht="12.75">
      <c r="A195" s="3"/>
      <c r="B195" s="3"/>
      <c r="C195" s="8"/>
      <c r="D195" s="8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8"/>
      <c r="D197" s="8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8"/>
      <c r="D198" s="8"/>
      <c r="E198" s="8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8"/>
      <c r="D199" s="8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24" ht="12.75">
      <c r="B200" s="1"/>
      <c r="C200" s="17"/>
      <c r="D200" s="17" t="s">
        <v>61</v>
      </c>
      <c r="E200" s="7"/>
      <c r="F200" s="7">
        <f>Notes!F9</f>
        <v>0</v>
      </c>
      <c r="G200" s="1"/>
      <c r="J200" s="12" t="s">
        <v>31</v>
      </c>
      <c r="K200" s="5"/>
      <c r="L200" s="5"/>
      <c r="M200" s="3"/>
      <c r="N200" s="3"/>
      <c r="P200" s="11"/>
      <c r="Q200" s="11"/>
      <c r="R200" s="11"/>
      <c r="S200" s="3"/>
      <c r="T200" s="3"/>
      <c r="U200" s="3"/>
      <c r="V200" s="3"/>
      <c r="W200" s="3"/>
      <c r="X200" s="3"/>
    </row>
    <row r="201" spans="2:24" ht="12.75">
      <c r="B201" s="1"/>
      <c r="C201" s="17"/>
      <c r="D201" s="17" t="s">
        <v>30</v>
      </c>
      <c r="E201" s="7"/>
      <c r="G201" s="1"/>
      <c r="J201" s="37" t="s">
        <v>29</v>
      </c>
      <c r="K201" s="35">
        <f>E202+4</f>
        <v>39866</v>
      </c>
      <c r="L201" s="35">
        <f>A31+5</f>
        <v>5</v>
      </c>
      <c r="M201" s="3"/>
      <c r="N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2:24" ht="12.75">
      <c r="B202" s="1"/>
      <c r="C202" s="17"/>
      <c r="D202" s="38" t="s">
        <v>29</v>
      </c>
      <c r="E202" s="36">
        <f>A26</f>
        <v>39862</v>
      </c>
      <c r="G202" s="1"/>
      <c r="J202" s="4"/>
      <c r="K202" s="4"/>
      <c r="L202" s="4"/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2:24" ht="12.75">
      <c r="B203" s="1"/>
      <c r="C203" s="17"/>
      <c r="D203" s="14"/>
      <c r="E203" s="16"/>
      <c r="G203" s="1"/>
      <c r="J203" s="4"/>
      <c r="K203" s="4"/>
      <c r="L203" s="4"/>
      <c r="M203" s="3"/>
      <c r="N203" s="3"/>
      <c r="P203" s="11"/>
      <c r="Q203" s="11"/>
      <c r="R203" s="11"/>
      <c r="S203" s="11"/>
      <c r="T203" s="11"/>
      <c r="U203" s="3"/>
      <c r="V203" s="3"/>
      <c r="W203" s="3"/>
      <c r="X203" s="3"/>
    </row>
    <row r="204" spans="2:24" ht="12.75">
      <c r="B204" s="1"/>
      <c r="C204" s="17"/>
      <c r="D204" s="14"/>
      <c r="E204" s="16"/>
      <c r="G204" s="1"/>
      <c r="J204" s="4"/>
      <c r="K204" s="4"/>
      <c r="L204" s="4"/>
      <c r="M204" s="3"/>
      <c r="N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>
      <c r="A205" s="3"/>
      <c r="B205" s="1"/>
      <c r="E205"/>
      <c r="G205" s="1"/>
      <c r="J205" s="4"/>
      <c r="K205" s="4"/>
      <c r="L205" s="4"/>
      <c r="M205" s="3"/>
      <c r="N205" s="3"/>
      <c r="P205" s="3"/>
      <c r="Q205" s="20">
        <f>E202</f>
        <v>39862</v>
      </c>
      <c r="R205" s="3"/>
      <c r="S205" s="3"/>
      <c r="T205" s="3"/>
      <c r="U205" s="3"/>
      <c r="V205" s="3"/>
      <c r="W205" s="3"/>
      <c r="X205" s="3"/>
    </row>
    <row r="206" spans="1:14" ht="13.5" thickBot="1">
      <c r="A206" s="471" t="s">
        <v>57</v>
      </c>
      <c r="B206" s="472"/>
      <c r="C206" s="472"/>
      <c r="D206" s="472"/>
      <c r="E206" s="472"/>
      <c r="F206" s="472"/>
      <c r="G206" s="473"/>
      <c r="J206" s="4"/>
      <c r="K206" s="4"/>
      <c r="L206" s="4"/>
      <c r="M206" s="3"/>
      <c r="N206" s="3"/>
    </row>
    <row r="207" spans="1:20" ht="12.75">
      <c r="A207" s="61" t="s">
        <v>22</v>
      </c>
      <c r="B207" s="53" t="s">
        <v>24</v>
      </c>
      <c r="C207" s="53" t="s">
        <v>25</v>
      </c>
      <c r="D207" s="53" t="s">
        <v>26</v>
      </c>
      <c r="E207" s="54" t="s">
        <v>27</v>
      </c>
      <c r="F207" s="55"/>
      <c r="G207" s="56" t="s">
        <v>28</v>
      </c>
      <c r="J207" s="4" t="s">
        <v>81</v>
      </c>
      <c r="K207" s="4"/>
      <c r="L207" s="4"/>
      <c r="M207" s="3"/>
      <c r="N207" s="61" t="s">
        <v>22</v>
      </c>
      <c r="O207" s="53" t="s">
        <v>24</v>
      </c>
      <c r="P207" s="53" t="s">
        <v>117</v>
      </c>
      <c r="Q207" s="53" t="s">
        <v>118</v>
      </c>
      <c r="R207" s="53" t="s">
        <v>119</v>
      </c>
      <c r="S207" s="53" t="s">
        <v>120</v>
      </c>
      <c r="T207" s="53" t="s">
        <v>121</v>
      </c>
    </row>
    <row r="208" spans="1:20" ht="12.75">
      <c r="A208" s="57">
        <v>1</v>
      </c>
      <c r="B208" s="85" t="str">
        <f>Notes!F3</f>
        <v>1855 - 1930</v>
      </c>
      <c r="C208" s="85">
        <f>C26</f>
        <v>0</v>
      </c>
      <c r="D208" s="85">
        <f>C27</f>
        <v>0</v>
      </c>
      <c r="E208" s="197">
        <f>C28</f>
        <v>0</v>
      </c>
      <c r="F208" s="198"/>
      <c r="G208" s="199">
        <f>C29</f>
        <v>0</v>
      </c>
      <c r="J208" s="4"/>
      <c r="K208" s="4"/>
      <c r="L208" s="4"/>
      <c r="M208" s="3"/>
      <c r="N208" s="57">
        <v>1</v>
      </c>
      <c r="O208" s="85" t="str">
        <f>B208</f>
        <v>1855 - 1930</v>
      </c>
      <c r="P208" s="85">
        <f>C208</f>
        <v>0</v>
      </c>
      <c r="Q208" s="85">
        <f>C217</f>
        <v>0</v>
      </c>
      <c r="R208" s="85">
        <f>C227</f>
        <v>0</v>
      </c>
      <c r="S208" s="85">
        <f>C237</f>
        <v>0</v>
      </c>
      <c r="T208" s="85">
        <f>C247</f>
        <v>0</v>
      </c>
    </row>
    <row r="209" spans="1:20" ht="12.75">
      <c r="A209" s="283" t="s">
        <v>23</v>
      </c>
      <c r="B209" s="85" t="str">
        <f>Notes!F4</f>
        <v>1930 - 1940</v>
      </c>
      <c r="C209" s="203"/>
      <c r="D209" s="203"/>
      <c r="E209" s="204"/>
      <c r="F209" s="205"/>
      <c r="G209" s="206"/>
      <c r="J209" s="4"/>
      <c r="K209" s="4"/>
      <c r="L209" s="4"/>
      <c r="M209" s="3"/>
      <c r="N209" s="283" t="s">
        <v>23</v>
      </c>
      <c r="O209" s="85" t="str">
        <f>B209</f>
        <v>1930 - 1940</v>
      </c>
      <c r="P209" s="203"/>
      <c r="Q209" s="203"/>
      <c r="R209" s="204"/>
      <c r="S209" s="205"/>
      <c r="T209" s="206"/>
    </row>
    <row r="210" spans="1:20" ht="13.5" thickBot="1">
      <c r="A210" s="58">
        <v>2</v>
      </c>
      <c r="B210" s="87" t="str">
        <f>Notes!F5</f>
        <v>1940 - 2015</v>
      </c>
      <c r="C210" s="87">
        <f>D26</f>
        <v>0</v>
      </c>
      <c r="D210" s="87">
        <f>D27</f>
        <v>0</v>
      </c>
      <c r="E210" s="200">
        <f>D28</f>
        <v>0</v>
      </c>
      <c r="F210" s="201"/>
      <c r="G210" s="202">
        <f>D29</f>
        <v>0</v>
      </c>
      <c r="J210" s="4"/>
      <c r="K210" s="4"/>
      <c r="L210" s="4"/>
      <c r="M210" s="3"/>
      <c r="N210" s="58">
        <v>2</v>
      </c>
      <c r="O210" s="87" t="str">
        <f>B210</f>
        <v>1940 - 2015</v>
      </c>
      <c r="P210" s="87">
        <f>C210</f>
        <v>0</v>
      </c>
      <c r="Q210" s="87">
        <f>C219</f>
        <v>0</v>
      </c>
      <c r="R210" s="87">
        <f>C229</f>
        <v>0</v>
      </c>
      <c r="S210" s="87">
        <f>C239</f>
        <v>0</v>
      </c>
      <c r="T210" s="87">
        <f>C249</f>
        <v>0</v>
      </c>
    </row>
    <row r="211" spans="1:20" ht="13.5" thickBot="1">
      <c r="A211" s="57" t="s">
        <v>23</v>
      </c>
      <c r="B211" s="87" t="str">
        <f>Notes!F6</f>
        <v>2015 - 2030</v>
      </c>
      <c r="C211" s="203"/>
      <c r="D211" s="203"/>
      <c r="E211" s="204"/>
      <c r="F211" s="205"/>
      <c r="G211" s="206"/>
      <c r="J211" s="4"/>
      <c r="K211" s="4"/>
      <c r="L211" s="4"/>
      <c r="M211" s="3"/>
      <c r="N211" s="57" t="s">
        <v>23</v>
      </c>
      <c r="O211" s="87" t="str">
        <f>B211</f>
        <v>2015 - 2030</v>
      </c>
      <c r="P211" s="203"/>
      <c r="Q211" s="203"/>
      <c r="R211" s="203"/>
      <c r="S211" s="203"/>
      <c r="T211" s="203"/>
    </row>
    <row r="212" spans="1:20" ht="13.5" thickBot="1">
      <c r="A212" s="58">
        <v>3</v>
      </c>
      <c r="B212" s="87" t="str">
        <f>Notes!F7</f>
        <v>2030 - 2105</v>
      </c>
      <c r="C212" s="87">
        <f>E26</f>
        <v>0</v>
      </c>
      <c r="D212" s="87">
        <f>E27</f>
        <v>0</v>
      </c>
      <c r="E212" s="200">
        <f>E28</f>
        <v>0</v>
      </c>
      <c r="F212" s="201"/>
      <c r="G212" s="202">
        <f>E29</f>
        <v>0</v>
      </c>
      <c r="J212" s="4"/>
      <c r="K212" s="4"/>
      <c r="L212" s="4"/>
      <c r="M212" s="3"/>
      <c r="N212" s="58">
        <v>3</v>
      </c>
      <c r="O212" s="87" t="str">
        <f>B212</f>
        <v>2030 - 2105</v>
      </c>
      <c r="P212" s="87">
        <f>C212</f>
        <v>0</v>
      </c>
      <c r="Q212" s="87">
        <f>C221</f>
        <v>0</v>
      </c>
      <c r="R212" s="87">
        <f>C231</f>
        <v>0</v>
      </c>
      <c r="S212" s="87">
        <f>C241</f>
        <v>0</v>
      </c>
      <c r="T212" s="87">
        <f>C251</f>
        <v>0</v>
      </c>
    </row>
    <row r="213" spans="3:5" ht="12.75">
      <c r="C213"/>
      <c r="D213"/>
      <c r="E213"/>
    </row>
    <row r="214" spans="1:14" ht="12.75">
      <c r="A214" s="7"/>
      <c r="B214" s="24"/>
      <c r="C214" s="24"/>
      <c r="D214" s="24"/>
      <c r="E214" s="5"/>
      <c r="F214" s="5"/>
      <c r="G214" s="24"/>
      <c r="J214" s="4"/>
      <c r="K214" s="4"/>
      <c r="L214" s="4"/>
      <c r="M214" s="3"/>
      <c r="N214" s="3"/>
    </row>
    <row r="215" spans="1:14" ht="13.5" thickBot="1">
      <c r="A215" s="474" t="s">
        <v>58</v>
      </c>
      <c r="B215" s="475"/>
      <c r="C215" s="475"/>
      <c r="D215" s="475"/>
      <c r="E215" s="475"/>
      <c r="F215" s="475"/>
      <c r="G215" s="476"/>
      <c r="J215" s="4"/>
      <c r="K215" s="4"/>
      <c r="L215" s="4"/>
      <c r="M215" s="3"/>
      <c r="N215" s="3"/>
    </row>
    <row r="216" spans="1:14" ht="12.75">
      <c r="A216" s="166" t="s">
        <v>22</v>
      </c>
      <c r="B216" s="167" t="s">
        <v>24</v>
      </c>
      <c r="C216" s="167" t="s">
        <v>25</v>
      </c>
      <c r="D216" s="167" t="s">
        <v>26</v>
      </c>
      <c r="E216" s="168" t="s">
        <v>27</v>
      </c>
      <c r="F216" s="169"/>
      <c r="G216" s="170" t="s">
        <v>28</v>
      </c>
      <c r="J216" s="4"/>
      <c r="K216" s="4"/>
      <c r="L216" s="4"/>
      <c r="M216" s="3"/>
      <c r="N216" s="3"/>
    </row>
    <row r="217" spans="1:14" ht="12.75">
      <c r="A217" s="171">
        <v>1</v>
      </c>
      <c r="B217" s="85" t="str">
        <f>Notes!F3</f>
        <v>1855 - 1930</v>
      </c>
      <c r="C217" s="85">
        <f>F26</f>
        <v>0</v>
      </c>
      <c r="D217" s="85">
        <f>F27</f>
        <v>0</v>
      </c>
      <c r="E217" s="197">
        <f>F28</f>
        <v>0</v>
      </c>
      <c r="F217" s="198"/>
      <c r="G217" s="207">
        <f>F29</f>
        <v>0</v>
      </c>
      <c r="J217" s="4"/>
      <c r="K217" s="4"/>
      <c r="L217" s="4"/>
      <c r="M217" s="3"/>
      <c r="N217" s="3"/>
    </row>
    <row r="218" spans="1:14" ht="12.75">
      <c r="A218" s="171" t="s">
        <v>23</v>
      </c>
      <c r="B218" s="85" t="str">
        <f>Notes!F4</f>
        <v>1930 - 1940</v>
      </c>
      <c r="C218" s="203"/>
      <c r="D218" s="203"/>
      <c r="E218" s="204"/>
      <c r="F218" s="205"/>
      <c r="G218" s="206"/>
      <c r="J218" s="4"/>
      <c r="K218" s="4"/>
      <c r="L218" s="4"/>
      <c r="M218" s="3"/>
      <c r="N218" s="3"/>
    </row>
    <row r="219" spans="1:14" ht="12.75">
      <c r="A219" s="172">
        <v>2</v>
      </c>
      <c r="B219" s="85" t="str">
        <f>Notes!F5</f>
        <v>1940 - 2015</v>
      </c>
      <c r="C219" s="85">
        <f>G26</f>
        <v>0</v>
      </c>
      <c r="D219" s="85">
        <f>G27</f>
        <v>0</v>
      </c>
      <c r="E219" s="197">
        <f>G28</f>
        <v>0</v>
      </c>
      <c r="F219" s="198"/>
      <c r="G219" s="207">
        <f>G29</f>
        <v>0</v>
      </c>
      <c r="J219" s="4"/>
      <c r="K219" s="4"/>
      <c r="L219" s="4"/>
      <c r="M219" s="3"/>
      <c r="N219" s="3"/>
    </row>
    <row r="220" spans="1:14" ht="12.75">
      <c r="A220" s="172" t="s">
        <v>23</v>
      </c>
      <c r="B220" s="86" t="str">
        <f>Notes!F6</f>
        <v>2015 - 2030</v>
      </c>
      <c r="C220" s="203"/>
      <c r="D220" s="203"/>
      <c r="E220" s="204"/>
      <c r="F220" s="205"/>
      <c r="G220" s="208"/>
      <c r="J220" s="5"/>
      <c r="K220" s="4"/>
      <c r="L220" s="4"/>
      <c r="M220" s="3"/>
      <c r="N220" s="3"/>
    </row>
    <row r="221" spans="1:14" ht="13.5" thickBot="1">
      <c r="A221" s="173">
        <v>3</v>
      </c>
      <c r="B221" s="174" t="str">
        <f>Notes!F7</f>
        <v>2030 - 2105</v>
      </c>
      <c r="C221" s="174">
        <f>H26</f>
        <v>0</v>
      </c>
      <c r="D221" s="174">
        <f>H27</f>
        <v>0</v>
      </c>
      <c r="E221" s="209">
        <f>H28</f>
        <v>0</v>
      </c>
      <c r="F221" s="210"/>
      <c r="G221" s="211">
        <f>H29</f>
        <v>0</v>
      </c>
      <c r="J221" s="4"/>
      <c r="K221" s="4"/>
      <c r="L221" s="4"/>
      <c r="M221" s="3"/>
      <c r="N221" s="3"/>
    </row>
    <row r="222" spans="1:14" ht="12.75">
      <c r="A222" s="14"/>
      <c r="B222" s="26"/>
      <c r="C222" s="42"/>
      <c r="D222" s="42"/>
      <c r="E222" s="43"/>
      <c r="F222" s="43"/>
      <c r="G222" s="42"/>
      <c r="J222" s="4"/>
      <c r="K222" s="4"/>
      <c r="L222" s="4"/>
      <c r="M222" s="3"/>
      <c r="N222" s="3"/>
    </row>
    <row r="223" spans="1:14" ht="12.75">
      <c r="A223" s="14"/>
      <c r="B223" s="26"/>
      <c r="C223" s="8"/>
      <c r="D223" s="8"/>
      <c r="E223" s="3"/>
      <c r="F223" s="3"/>
      <c r="G223" s="8"/>
      <c r="J223" s="4"/>
      <c r="K223" s="4"/>
      <c r="L223" s="4"/>
      <c r="M223" s="3"/>
      <c r="N223" s="3"/>
    </row>
    <row r="224" spans="1:14" ht="12.75">
      <c r="A224" s="7"/>
      <c r="B224" s="24"/>
      <c r="C224" s="24"/>
      <c r="D224" s="24"/>
      <c r="E224" s="5"/>
      <c r="F224" s="5"/>
      <c r="G224" s="24"/>
      <c r="J224" s="291"/>
      <c r="K224" s="291"/>
      <c r="L224" s="291"/>
      <c r="M224" s="3"/>
      <c r="N224" s="3"/>
    </row>
    <row r="225" spans="1:14" ht="13.5" thickBot="1">
      <c r="A225" s="477" t="s">
        <v>59</v>
      </c>
      <c r="B225" s="478"/>
      <c r="C225" s="478"/>
      <c r="D225" s="478"/>
      <c r="E225" s="478"/>
      <c r="F225" s="478"/>
      <c r="G225" s="479"/>
      <c r="J225" s="3"/>
      <c r="K225" s="3"/>
      <c r="L225" s="3"/>
      <c r="M225" s="3"/>
      <c r="N225" s="3"/>
    </row>
    <row r="226" spans="1:14" ht="12.75">
      <c r="A226" s="175" t="s">
        <v>22</v>
      </c>
      <c r="B226" s="176" t="s">
        <v>24</v>
      </c>
      <c r="C226" s="176" t="s">
        <v>25</v>
      </c>
      <c r="D226" s="176" t="s">
        <v>26</v>
      </c>
      <c r="E226" s="177" t="s">
        <v>27</v>
      </c>
      <c r="F226" s="178"/>
      <c r="G226" s="179" t="s">
        <v>28</v>
      </c>
      <c r="J226" s="11"/>
      <c r="K226" s="3"/>
      <c r="L226" s="3"/>
      <c r="M226" s="3"/>
      <c r="N226" s="3"/>
    </row>
    <row r="227" spans="1:14" ht="12.75">
      <c r="A227" s="180">
        <v>1</v>
      </c>
      <c r="B227" s="163" t="str">
        <f>Notes!F3</f>
        <v>1855 - 1930</v>
      </c>
      <c r="C227" s="163">
        <f>I26</f>
        <v>0</v>
      </c>
      <c r="D227" s="163">
        <f>I27</f>
        <v>0</v>
      </c>
      <c r="E227" s="164">
        <f>I28</f>
        <v>0</v>
      </c>
      <c r="F227" s="165" t="s">
        <v>122</v>
      </c>
      <c r="G227" s="194">
        <f>I29</f>
        <v>0</v>
      </c>
      <c r="J227" s="11"/>
      <c r="K227" s="3"/>
      <c r="L227" s="3"/>
      <c r="M227" s="3"/>
      <c r="N227" s="3"/>
    </row>
    <row r="228" spans="1:14" ht="12.75">
      <c r="A228" s="180" t="s">
        <v>23</v>
      </c>
      <c r="B228" s="163" t="str">
        <f>Notes!F4</f>
        <v>1930 - 1940</v>
      </c>
      <c r="C228" s="203"/>
      <c r="D228" s="203"/>
      <c r="E228" s="204"/>
      <c r="F228" s="205"/>
      <c r="G228" s="206"/>
      <c r="J228" s="11"/>
      <c r="K228" s="3"/>
      <c r="L228" s="3"/>
      <c r="M228" s="3"/>
      <c r="N228" s="3"/>
    </row>
    <row r="229" spans="1:14" ht="12.75">
      <c r="A229" s="181">
        <v>2</v>
      </c>
      <c r="B229" s="85" t="str">
        <f>Notes!F5</f>
        <v>1940 - 2015</v>
      </c>
      <c r="C229" s="85">
        <f>J26</f>
        <v>0</v>
      </c>
      <c r="D229" s="85">
        <f>J27</f>
        <v>0</v>
      </c>
      <c r="E229" s="197">
        <f>J28</f>
        <v>0</v>
      </c>
      <c r="F229" s="198"/>
      <c r="G229" s="212">
        <f>J29</f>
        <v>0</v>
      </c>
      <c r="J229" s="500"/>
      <c r="K229" s="501"/>
      <c r="L229" s="501"/>
      <c r="M229" s="3"/>
      <c r="N229" s="3"/>
    </row>
    <row r="230" spans="1:14" ht="12.75">
      <c r="A230" s="181" t="s">
        <v>23</v>
      </c>
      <c r="B230" s="86" t="str">
        <f>Notes!F6</f>
        <v>2015 - 2030</v>
      </c>
      <c r="C230" s="203"/>
      <c r="D230" s="203"/>
      <c r="E230" s="204"/>
      <c r="F230" s="205"/>
      <c r="G230" s="213"/>
      <c r="J230" s="11"/>
      <c r="K230" s="43"/>
      <c r="L230" s="3"/>
      <c r="M230" s="3"/>
      <c r="N230" s="3"/>
    </row>
    <row r="231" spans="1:14" ht="13.5" thickBot="1">
      <c r="A231" s="182">
        <v>3</v>
      </c>
      <c r="B231" s="183" t="str">
        <f>Notes!F7</f>
        <v>2030 - 2105</v>
      </c>
      <c r="C231" s="183">
        <f>K26</f>
        <v>0</v>
      </c>
      <c r="D231" s="183">
        <f>K27</f>
        <v>0</v>
      </c>
      <c r="E231" s="214">
        <f>K28</f>
        <v>0</v>
      </c>
      <c r="F231" s="215"/>
      <c r="G231" s="216">
        <f>K29</f>
        <v>0</v>
      </c>
      <c r="J231" s="11"/>
      <c r="K231" s="288"/>
      <c r="L231" s="3"/>
      <c r="M231" s="3"/>
      <c r="N231" s="3"/>
    </row>
    <row r="232" spans="1:14" ht="12.75">
      <c r="A232" s="14"/>
      <c r="B232" s="26"/>
      <c r="C232" s="42"/>
      <c r="D232" s="42"/>
      <c r="E232" s="43"/>
      <c r="F232" s="43"/>
      <c r="G232" s="42"/>
      <c r="J232" s="11"/>
      <c r="K232" s="43"/>
      <c r="L232" s="3"/>
      <c r="M232" s="3"/>
      <c r="N232" s="3"/>
    </row>
    <row r="233" spans="1:14" ht="12.75">
      <c r="A233" s="14"/>
      <c r="B233" s="26"/>
      <c r="C233" s="8"/>
      <c r="D233" s="8"/>
      <c r="E233" s="3"/>
      <c r="F233" s="3"/>
      <c r="G233" s="8"/>
      <c r="J233" s="11"/>
      <c r="K233" s="11"/>
      <c r="L233" s="3"/>
      <c r="M233" s="3"/>
      <c r="N233" s="3"/>
    </row>
    <row r="234" spans="1:14" ht="12.75">
      <c r="A234" s="7"/>
      <c r="B234" s="24"/>
      <c r="C234" s="24"/>
      <c r="D234" s="24"/>
      <c r="E234" s="5"/>
      <c r="F234" s="5"/>
      <c r="G234" s="24"/>
      <c r="J234" s="11"/>
      <c r="K234" s="3"/>
      <c r="L234" s="3"/>
      <c r="M234" s="3"/>
      <c r="N234" s="3"/>
    </row>
    <row r="235" spans="1:14" ht="13.5" thickBot="1">
      <c r="A235" s="442" t="s">
        <v>60</v>
      </c>
      <c r="B235" s="466"/>
      <c r="C235" s="466"/>
      <c r="D235" s="466"/>
      <c r="E235" s="466"/>
      <c r="F235" s="466"/>
      <c r="G235" s="467"/>
      <c r="J235" s="261"/>
      <c r="K235" s="3"/>
      <c r="L235" s="3"/>
      <c r="M235" s="3"/>
      <c r="N235" s="3"/>
    </row>
    <row r="236" spans="1:14" ht="12.75">
      <c r="A236" s="184" t="s">
        <v>22</v>
      </c>
      <c r="B236" s="185" t="s">
        <v>24</v>
      </c>
      <c r="C236" s="185" t="s">
        <v>25</v>
      </c>
      <c r="D236" s="185" t="s">
        <v>26</v>
      </c>
      <c r="E236" s="186" t="s">
        <v>27</v>
      </c>
      <c r="F236" s="187"/>
      <c r="G236" s="188" t="s">
        <v>28</v>
      </c>
      <c r="J236" s="11"/>
      <c r="K236" s="262"/>
      <c r="L236" s="3"/>
      <c r="M236" s="3"/>
      <c r="N236" s="3"/>
    </row>
    <row r="237" spans="1:14" ht="12.75">
      <c r="A237" s="192">
        <v>1</v>
      </c>
      <c r="B237" s="163" t="str">
        <f>Notes!F3</f>
        <v>1855 - 1930</v>
      </c>
      <c r="C237" s="163">
        <f>L26</f>
        <v>0</v>
      </c>
      <c r="D237" s="163">
        <f>L27</f>
        <v>0</v>
      </c>
      <c r="E237" s="164" t="s">
        <v>123</v>
      </c>
      <c r="F237" s="165" t="s">
        <v>124</v>
      </c>
      <c r="G237" s="193">
        <f>L29</f>
        <v>0</v>
      </c>
      <c r="J237" s="11"/>
      <c r="K237" s="263"/>
      <c r="L237" s="3"/>
      <c r="M237" s="3"/>
      <c r="N237" s="3"/>
    </row>
    <row r="238" spans="1:14" ht="12.75">
      <c r="A238" s="192" t="s">
        <v>23</v>
      </c>
      <c r="B238" s="163" t="str">
        <f>Notes!F4</f>
        <v>1930 - 1940</v>
      </c>
      <c r="C238" s="203"/>
      <c r="D238" s="203"/>
      <c r="E238" s="204"/>
      <c r="F238" s="205"/>
      <c r="G238" s="206"/>
      <c r="J238" s="11"/>
      <c r="K238" s="263"/>
      <c r="L238" s="3"/>
      <c r="M238" s="3"/>
      <c r="N238" s="3"/>
    </row>
    <row r="239" spans="1:14" ht="12.75">
      <c r="A239" s="189">
        <v>2</v>
      </c>
      <c r="B239" s="85" t="str">
        <f>Notes!F5</f>
        <v>1940 - 2015</v>
      </c>
      <c r="C239" s="85">
        <f>M26</f>
        <v>0</v>
      </c>
      <c r="D239" s="85">
        <f>M27</f>
        <v>0</v>
      </c>
      <c r="E239" s="197">
        <f>M28</f>
        <v>0</v>
      </c>
      <c r="F239" s="198"/>
      <c r="G239" s="217">
        <f>M29</f>
        <v>0</v>
      </c>
      <c r="J239" s="11"/>
      <c r="K239" s="262"/>
      <c r="L239" s="3"/>
      <c r="M239" s="3"/>
      <c r="N239" s="3"/>
    </row>
    <row r="240" spans="1:14" ht="12.75">
      <c r="A240" s="189" t="s">
        <v>23</v>
      </c>
      <c r="B240" s="86" t="str">
        <f>Notes!F6</f>
        <v>2015 - 2030</v>
      </c>
      <c r="C240" s="203"/>
      <c r="D240" s="203"/>
      <c r="E240" s="204"/>
      <c r="F240" s="205"/>
      <c r="G240" s="218"/>
      <c r="J240" s="11"/>
      <c r="K240" s="263"/>
      <c r="L240" s="3"/>
      <c r="M240" s="3"/>
      <c r="N240" s="3"/>
    </row>
    <row r="241" spans="1:14" ht="13.5" thickBot="1">
      <c r="A241" s="190">
        <v>3</v>
      </c>
      <c r="B241" s="191" t="str">
        <f>Notes!F7</f>
        <v>2030 - 2105</v>
      </c>
      <c r="C241" s="191">
        <f>N26</f>
        <v>0</v>
      </c>
      <c r="D241" s="191">
        <f>N27</f>
        <v>0</v>
      </c>
      <c r="E241" s="219">
        <f>N28</f>
        <v>0</v>
      </c>
      <c r="F241" s="220"/>
      <c r="G241" s="221">
        <f>N29</f>
        <v>0</v>
      </c>
      <c r="J241" s="3"/>
      <c r="K241" s="263"/>
      <c r="L241" s="3"/>
      <c r="M241" s="3"/>
      <c r="N241" s="3"/>
    </row>
    <row r="242" spans="1:14" ht="12.75">
      <c r="A242" s="50"/>
      <c r="B242" s="89"/>
      <c r="C242" s="42"/>
      <c r="D242" s="42"/>
      <c r="E242" s="43"/>
      <c r="F242" s="43"/>
      <c r="G242" s="42"/>
      <c r="J242" s="440"/>
      <c r="K242" s="440"/>
      <c r="L242" s="440"/>
      <c r="M242" s="3"/>
      <c r="N242" s="3"/>
    </row>
    <row r="243" spans="1:14" ht="12.75">
      <c r="A243" s="50"/>
      <c r="B243" s="89"/>
      <c r="C243" s="42"/>
      <c r="D243" s="42"/>
      <c r="E243" s="43"/>
      <c r="F243" s="43"/>
      <c r="G243" s="42"/>
      <c r="J243" s="441"/>
      <c r="K243" s="441"/>
      <c r="L243" s="441"/>
      <c r="M243" s="3"/>
      <c r="N243" s="3"/>
    </row>
    <row r="244" spans="1:14" ht="12.75">
      <c r="A244" s="14"/>
      <c r="B244" s="26"/>
      <c r="C244" s="28"/>
      <c r="D244" s="28"/>
      <c r="E244" s="29"/>
      <c r="F244" s="29"/>
      <c r="G244" s="28"/>
      <c r="J244" s="440"/>
      <c r="K244" s="440"/>
      <c r="L244" s="440"/>
      <c r="M244" s="3"/>
      <c r="N244" s="3"/>
    </row>
    <row r="245" spans="1:14" ht="13.5" thickBot="1">
      <c r="A245" s="468" t="s">
        <v>86</v>
      </c>
      <c r="B245" s="469"/>
      <c r="C245" s="469"/>
      <c r="D245" s="469"/>
      <c r="E245" s="469"/>
      <c r="F245" s="469"/>
      <c r="G245" s="470"/>
      <c r="J245" s="441"/>
      <c r="K245" s="441"/>
      <c r="L245" s="441"/>
      <c r="M245" s="3"/>
      <c r="N245" s="3"/>
    </row>
    <row r="246" spans="1:14" ht="12.75">
      <c r="A246" s="67" t="s">
        <v>22</v>
      </c>
      <c r="B246" s="62" t="s">
        <v>24</v>
      </c>
      <c r="C246" s="62" t="s">
        <v>25</v>
      </c>
      <c r="D246" s="62" t="s">
        <v>26</v>
      </c>
      <c r="E246" s="63" t="s">
        <v>27</v>
      </c>
      <c r="F246" s="64"/>
      <c r="G246" s="65" t="s">
        <v>28</v>
      </c>
      <c r="J246" s="11"/>
      <c r="K246" s="3"/>
      <c r="L246" s="3"/>
      <c r="M246" s="3"/>
      <c r="N246" s="3"/>
    </row>
    <row r="247" spans="1:14" ht="12.75">
      <c r="A247" s="195">
        <v>1</v>
      </c>
      <c r="B247" s="163" t="str">
        <f>Notes!F3</f>
        <v>1855 - 1930</v>
      </c>
      <c r="C247" s="163">
        <f>O26</f>
        <v>0</v>
      </c>
      <c r="D247" s="163">
        <f>O27</f>
        <v>0</v>
      </c>
      <c r="E247" s="164">
        <f>O28</f>
        <v>0</v>
      </c>
      <c r="F247" s="165"/>
      <c r="G247" s="196">
        <f>O29</f>
        <v>0</v>
      </c>
      <c r="J247" s="11"/>
      <c r="K247" s="3"/>
      <c r="L247" s="3"/>
      <c r="M247" s="3"/>
      <c r="N247" s="3"/>
    </row>
    <row r="248" spans="1:14" ht="12.75">
      <c r="A248" s="195" t="s">
        <v>23</v>
      </c>
      <c r="B248" s="163" t="str">
        <f>Notes!F4</f>
        <v>1930 - 1940</v>
      </c>
      <c r="C248" s="203"/>
      <c r="D248" s="203"/>
      <c r="E248" s="204"/>
      <c r="F248" s="205"/>
      <c r="G248" s="206"/>
      <c r="J248" s="11"/>
      <c r="K248" s="3"/>
      <c r="L248" s="3"/>
      <c r="M248" s="3"/>
      <c r="N248" s="3"/>
    </row>
    <row r="249" spans="1:14" ht="12.75">
      <c r="A249" s="59">
        <v>2</v>
      </c>
      <c r="B249" s="85" t="str">
        <f>Notes!F5</f>
        <v>1940 - 2015</v>
      </c>
      <c r="C249" s="85">
        <f>P26</f>
        <v>0</v>
      </c>
      <c r="D249" s="85">
        <f>P27</f>
        <v>0</v>
      </c>
      <c r="E249" s="197">
        <f>P28</f>
        <v>0</v>
      </c>
      <c r="F249" s="198"/>
      <c r="G249" s="222">
        <f>P29</f>
        <v>0</v>
      </c>
      <c r="J249" s="11"/>
      <c r="K249" s="43"/>
      <c r="L249" s="3"/>
      <c r="M249" s="3"/>
      <c r="N249" s="3"/>
    </row>
    <row r="250" spans="1:14" ht="12.75">
      <c r="A250" s="59" t="s">
        <v>23</v>
      </c>
      <c r="B250" s="86" t="str">
        <f>Notes!F6</f>
        <v>2015 - 2030</v>
      </c>
      <c r="C250" s="203"/>
      <c r="D250" s="203"/>
      <c r="E250" s="204"/>
      <c r="F250" s="205"/>
      <c r="G250" s="223"/>
      <c r="J250" s="11"/>
      <c r="K250" s="3"/>
      <c r="L250" s="3"/>
      <c r="M250" s="3"/>
      <c r="N250" s="3"/>
    </row>
    <row r="251" spans="1:14" ht="13.5" thickBot="1">
      <c r="A251" s="60">
        <v>3</v>
      </c>
      <c r="B251" s="88" t="str">
        <f>Notes!F7</f>
        <v>2030 - 2105</v>
      </c>
      <c r="C251" s="88">
        <f>Q26</f>
        <v>0</v>
      </c>
      <c r="D251" s="88">
        <f>Q27</f>
        <v>0</v>
      </c>
      <c r="E251" s="224">
        <f>Q28</f>
        <v>0</v>
      </c>
      <c r="F251" s="225"/>
      <c r="G251" s="226">
        <f>Q29</f>
        <v>0</v>
      </c>
      <c r="J251" s="3"/>
      <c r="K251" s="3"/>
      <c r="L251" s="3"/>
      <c r="M251" s="3"/>
      <c r="N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</sheetData>
  <mergeCells count="46">
    <mergeCell ref="J79:L79"/>
    <mergeCell ref="J244:L244"/>
    <mergeCell ref="J245:L245"/>
    <mergeCell ref="J192:L192"/>
    <mergeCell ref="J193:L193"/>
    <mergeCell ref="J229:L229"/>
    <mergeCell ref="J189:L190"/>
    <mergeCell ref="J242:L242"/>
    <mergeCell ref="J243:L243"/>
    <mergeCell ref="O4:Q4"/>
    <mergeCell ref="A40:G40"/>
    <mergeCell ref="A49:G49"/>
    <mergeCell ref="A69:G69"/>
    <mergeCell ref="J63:L63"/>
    <mergeCell ref="A59:G59"/>
    <mergeCell ref="C4:E4"/>
    <mergeCell ref="F4:H4"/>
    <mergeCell ref="I4:K4"/>
    <mergeCell ref="L4:N4"/>
    <mergeCell ref="A124:G124"/>
    <mergeCell ref="A134:G134"/>
    <mergeCell ref="A149:G149"/>
    <mergeCell ref="A79:G79"/>
    <mergeCell ref="A95:G95"/>
    <mergeCell ref="A104:G104"/>
    <mergeCell ref="A114:G114"/>
    <mergeCell ref="A158:G158"/>
    <mergeCell ref="A168:G168"/>
    <mergeCell ref="J172:L172"/>
    <mergeCell ref="A178:G178"/>
    <mergeCell ref="A235:G235"/>
    <mergeCell ref="A245:G245"/>
    <mergeCell ref="A188:G188"/>
    <mergeCell ref="A206:G206"/>
    <mergeCell ref="A215:G215"/>
    <mergeCell ref="A225:G225"/>
    <mergeCell ref="J76:L76"/>
    <mergeCell ref="J77:L77"/>
    <mergeCell ref="J185:L185"/>
    <mergeCell ref="J186:L186"/>
    <mergeCell ref="J131:L131"/>
    <mergeCell ref="J132:L132"/>
    <mergeCell ref="J118:L118"/>
    <mergeCell ref="J133:L133"/>
    <mergeCell ref="J134:L134"/>
    <mergeCell ref="J78:L7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B. Thomson</dc:creator>
  <cp:keywords/>
  <dc:description/>
  <cp:lastModifiedBy>Commanding Officer</cp:lastModifiedBy>
  <cp:lastPrinted>2008-04-12T04:14:25Z</cp:lastPrinted>
  <dcterms:created xsi:type="dcterms:W3CDTF">1999-11-10T03:06:53Z</dcterms:created>
  <dcterms:modified xsi:type="dcterms:W3CDTF">2008-04-12T04:23:31Z</dcterms:modified>
  <cp:category/>
  <cp:version/>
  <cp:contentType/>
  <cp:contentStatus/>
</cp:coreProperties>
</file>